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06489997-5356-47AC-9CA1-EFE9FF0F7B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<sst xmlns="http://schemas.openxmlformats.org/spreadsheetml/2006/main" count="3771" uniqueCount="634">
  <si>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</si>
  <si>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</si>
  <si>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</si>
  <si>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</si>
  <si>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</si>
  <si>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</si>
  <si>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</si>
  <si>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</si>
  <si>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</si>
  <si>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</si>
  <si>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</si>
  <si>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</si>
  <si>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</si>
  <si>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</si>
  <si>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</si>
  <si>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</si>
  <si>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</si>
  <si>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</si>
  <si>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</si>
  <si>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</si>
  <si>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</si>
  <si>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</si>
  <si>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</si>
  <si>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</si>
  <si>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</si>
  <si>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</si>
  <si>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</si>
  <si>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</si>
  <si>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</si>
  <si>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</si>
  <si>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</si>
  <si>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</si>
  <si>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</si>
  <si>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</si>
  <si>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</si>
  <si>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</si>
  <si>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</si>
  <si>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</si>
  <si>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</si>
  <si>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</si>
  <si>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</si>
  <si>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</si>
  <si>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</si>
  <si>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</si>
  <si>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</si>
  <si>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</si>
  <si>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</si>
  <si>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</si>
  <si>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</si>
  <si>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</si>
  <si>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</si>
  <si>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</si>
  <si>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</si>
  <si>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</si>
  <si>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</si>
  <si>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</si>
  <si>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</si>
  <si>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</si>
  <si>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</si>
  <si>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</si>
  <si>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</si>
  <si>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</si>
  <si>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</si>
  <si>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</si>
  <si>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</si>
  <si>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</si>
  <si>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</si>
  <si>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</si>
  <si>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</si>
  <si>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</si>
  <si>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</si>
  <si>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</si>
  <si>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</si>
  <si>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</si>
  <si>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</si>
  <si>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</si>
  <si>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</si>
  <si>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</si>
  <si>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</si>
  <si>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</si>
  <si>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</si>
  <si>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</si>
  <si>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</si>
  <si>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</si>
  <si>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</si>
  <si>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</si>
  <si>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</si>
  <si>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</si>
  <si>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</si>
  <si>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</si>
  <si>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</si>
  <si>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</si>
  <si>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</si>
  <si>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</si>
  <si>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</si>
  <si>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</si>
  <si>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</si>
  <si>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</si>
  <si>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</si>
  <si>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</si>
  <si>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</si>
  <si>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</si>
  <si>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</si>
  <si>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</si>
  <si>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</si>
  <si>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</si>
  <si>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</si>
  <si>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</si>
  <si>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</si>
  <si>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</si>
  <si>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</si>
  <si>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</si>
  <si>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</si>
  <si>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</si>
  <si>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</si>
  <si>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</si>
  <si>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</si>
  <si>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</si>
  <si>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</si>
  <si>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</si>
  <si>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</si>
  <si>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</si>
  <si>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</si>
  <si>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</si>
  <si>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</si>
  <si>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</si>
  <si>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</si>
  <si>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</si>
  <si>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</si>
  <si>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</si>
  <si>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</si>
  <si>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</si>
  <si>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</si>
  <si>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</si>
  <si>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</si>
  <si>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</si>
  <si>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</si>
  <si>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</si>
  <si>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</si>
  <si>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</si>
  <si>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</si>
  <si>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</si>
  <si>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</si>
  <si>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</si>
  <si>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</si>
  <si>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</si>
  <si>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</si>
  <si>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</si>
  <si>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</si>
  <si>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</si>
  <si>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</si>
  <si>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</si>
  <si>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</si>
  <si>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</si>
  <si>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</si>
  <si>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</si>
  <si>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</si>
  <si>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</si>
  <si>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</si>
  <si>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</si>
  <si>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</si>
  <si>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</si>
  <si>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</si>
  <si>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</si>
  <si>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</si>
  <si>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</si>
  <si>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</si>
  <si>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</si>
  <si>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</si>
  <si>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</si>
  <si>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</si>
  <si>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</si>
  <si>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</si>
  <si>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</si>
  <si>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</si>
  <si>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</si>
  <si>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</si>
  <si>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</si>
  <si>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</si>
  <si>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</si>
  <si>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</si>
  <si>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</si>
  <si>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</si>
  <si>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</si>
  <si>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</si>
  <si>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</si>
  <si>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</si>
  <si>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</si>
  <si>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</si>
  <si>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</si>
  <si>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</si>
  <si>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</si>
  <si>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</si>
  <si>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</si>
  <si>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</si>
  <si>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</si>
  <si>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</si>
  <si>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</si>
  <si>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</si>
  <si>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</si>
  <si>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</si>
  <si>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</si>
  <si>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</si>
  <si>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</si>
  <si>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</si>
  <si>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</si>
  <si>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</si>
  <si>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</si>
  <si>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</si>
  <si>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</si>
  <si>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</si>
  <si>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</si>
  <si>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</si>
  <si>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</si>
  <si>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</si>
  <si>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</si>
  <si>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</si>
  <si>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</si>
  <si>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</si>
  <si>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</si>
  <si>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</si>
  <si>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</si>
  <si>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</si>
  <si>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</si>
  <si>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</si>
  <si>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</si>
  <si>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</si>
  <si>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</si>
  <si>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</si>
  <si>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</si>
  <si>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</si>
  <si>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</si>
  <si>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</si>
  <si>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</si>
  <si>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</si>
  <si>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</si>
  <si>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</si>
  <si>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</si>
  <si>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</si>
  <si>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</si>
  <si>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</si>
  <si>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</si>
  <si>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</si>
  <si>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</si>
  <si>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</si>
  <si>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</si>
  <si>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</si>
  <si>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</si>
  <si>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</si>
  <si>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</si>
  <si>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</si>
  <si>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</si>
  <si>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</si>
  <si>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</si>
  <si>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</si>
  <si>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</si>
  <si>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</si>
  <si>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</si>
  <si>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</si>
  <si>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</si>
  <si>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</si>
  <si>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</si>
  <si>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</si>
  <si>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</si>
  <si>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</si>
  <si>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</si>
  <si>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</si>
  <si>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</si>
  <si>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</si>
  <si>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</si>
  <si>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</si>
  <si>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</si>
  <si>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</si>
  <si>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</si>
  <si>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</si>
  <si>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</si>
  <si>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</si>
  <si>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</si>
  <si>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</si>
  <si>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</si>
  <si>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</si>
  <si>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</si>
  <si>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</si>
  <si>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</si>
  <si>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</si>
  <si>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</si>
  <si>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</si>
  <si>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</si>
  <si>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</si>
  <si>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</si>
  <si>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</si>
  <si>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</si>
  <si>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</si>
  <si>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</si>
  <si>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</si>
  <si>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</si>
  <si>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</si>
  <si>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</si>
  <si>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</si>
  <si>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</si>
  <si>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</si>
  <si>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</si>
  <si>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</si>
  <si>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</si>
  <si>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</si>
  <si>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</si>
  <si>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</si>
  <si>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</si>
  <si>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</si>
  <si>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</si>
  <si>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</si>
  <si>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</si>
  <si>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</si>
  <si>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</si>
  <si>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</si>
  <si>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</si>
  <si>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</si>
  <si>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</si>
  <si>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</si>
  <si>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</si>
  <si>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</si>
  <si>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</si>
  <si>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</si>
  <si>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</si>
  <si>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</si>
  <si>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</si>
  <si>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</si>
  <si>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</si>
  <si>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</si>
  <si>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</si>
  <si>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</si>
  <si>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</si>
  <si>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</si>
  <si>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</si>
  <si>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</si>
  <si>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</si>
  <si>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</si>
  <si>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</si>
  <si>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</si>
  <si>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</si>
  <si>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</si>
  <si>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</si>
  <si>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</si>
  <si>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</si>
  <si>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</si>
  <si>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</si>
  <si>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</si>
  <si>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</si>
  <si>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</si>
  <si>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</si>
  <si>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</si>
  <si>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</si>
  <si>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</si>
  <si>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</si>
  <si>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</si>
  <si>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</si>
  <si>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</si>
  <si>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</si>
  <si>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</si>
  <si>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</si>
  <si>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</si>
  <si>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</si>
  <si>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</si>
  <si>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</si>
  <si>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</si>
  <si>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</si>
  <si>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</si>
  <si>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</si>
  <si>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</si>
  <si>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</si>
  <si>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</si>
  <si>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</si>
  <si>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</si>
  <si>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</si>
  <si>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</si>
  <si>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</si>
  <si>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</si>
  <si>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</si>
  <si>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</si>
  <si>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</si>
  <si>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</si>
  <si>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</si>
  <si>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</si>
  <si>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</si>
  <si>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</si>
  <si>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</si>
  <si>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</si>
  <si>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</si>
  <si>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</si>
  <si>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</si>
  <si>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</si>
  <si>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</si>
  <si>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</si>
  <si>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</si>
  <si>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</si>
  <si>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</si>
  <si>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</si>
  <si>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</si>
  <si>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</si>
  <si>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</si>
  <si>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</si>
  <si>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</si>
  <si>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</si>
  <si>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</si>
  <si>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</si>
  <si>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</si>
  <si>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</si>
  <si>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</si>
  <si>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</si>
  <si>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</si>
  <si>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</si>
  <si>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</si>
  <si>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</si>
  <si>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</si>
  <si>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</si>
  <si>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</si>
  <si>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</si>
  <si>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</si>
  <si>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</si>
  <si>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</si>
  <si>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</si>
  <si>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</si>
  <si>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</si>
  <si>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</si>
  <si>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</si>
  <si>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</si>
  <si>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</si>
  <si>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</si>
  <si>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</si>
  <si>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</si>
  <si>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</si>
  <si>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</si>
  <si>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</si>
  <si>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</si>
  <si>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</si>
  <si>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</si>
  <si>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</si>
  <si>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</si>
  <si>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</si>
  <si>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</si>
  <si>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</si>
  <si>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</si>
  <si>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</si>
  <si>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</si>
  <si>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</si>
  <si>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</si>
  <si>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</si>
  <si>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</si>
  <si>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</si>
  <si>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</si>
  <si>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</si>
  <si>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</si>
  <si>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</si>
  <si>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</si>
  <si>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</si>
  <si>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</si>
  <si>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</si>
  <si>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</si>
  <si>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</si>
  <si>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</si>
  <si>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</si>
  <si>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</si>
  <si>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</si>
  <si>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</si>
  <si>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</si>
  <si>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</si>
  <si>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</si>
  <si>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</si>
  <si>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</si>
  <si>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</si>
  <si>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</si>
  <si>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</si>
  <si>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</si>
  <si>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</si>
  <si>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</si>
  <si>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</si>
  <si>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</si>
  <si>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</si>
  <si>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</si>
  <si>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</si>
  <si>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</si>
  <si>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</si>
  <si>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</si>
  <si>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</si>
  <si>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</si>
  <si>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</si>
  <si>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</si>
  <si>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</si>
  <si>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</si>
  <si>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</si>
  <si>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</si>
  <si>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</si>
  <si>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</si>
  <si>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</si>
  <si>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</si>
  <si>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</si>
  <si>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</si>
  <si>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</si>
  <si>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</si>
  <si>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</si>
  <si>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</si>
  <si>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</si>
  <si>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</si>
  <si>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</si>
  <si>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</si>
  <si>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</si>
  <si>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</si>
  <si>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</si>
  <si>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</si>
  <si>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</si>
  <si>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</si>
  <si>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</si>
  <si>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</si>
  <si>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</si>
  <si>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</si>
  <si>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</si>
  <si>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</si>
  <si>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</si>
  <si>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</si>
  <si>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</si>
  <si>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</si>
  <si>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</si>
  <si>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</si>
  <si>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</si>
  <si>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</si>
  <si>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</si>
  <si>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</si>
  <si>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</si>
  <si>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</si>
  <si>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</si>
  <si>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</si>
  <si>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</si>
  <si>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</si>
  <si>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</si>
  <si>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</si>
  <si>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</si>
  <si>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</si>
  <si>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</si>
  <si>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</si>
  <si>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</si>
  <si>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</si>
  <si>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</si>
  <si>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</si>
  <si>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</si>
  <si>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</si>
  <si>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</si>
  <si>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</si>
  <si>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</si>
  <si>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</si>
  <si>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</si>
  <si>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</si>
  <si>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</si>
  <si>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</si>
  <si>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</si>
  <si>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</si>
  <si>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</si>
  <si>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</si>
  <si>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</si>
  <si>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</si>
  <si>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</si>
  <si>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</si>
  <si>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</si>
  <si>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</si>
  <si>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</si>
  <si>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</si>
  <si>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</si>
  <si>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</si>
  <si>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</si>
  <si>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</si>
  <si>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</si>
  <si>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</si>
  <si>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</si>
  <si>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</si>
  <si>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</si>
  <si>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</si>
  <si>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</si>
  <si>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</si>
  <si>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</si>
  <si>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</si>
  <si>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</si>
  <si>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</si>
  <si>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</si>
  <si>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</si>
  <si>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</si>
  <si>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</si>
  <si>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</si>
  <si>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</si>
  <si>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</si>
  <si>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</si>
  <si>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</si>
  <si>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</si>
  <si>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</si>
  <si>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</si>
  <si>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</si>
  <si>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</si>
  <si>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</si>
  <si>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</si>
  <si>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</si>
  <si>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A.S. TOTTIGO</t>
  </si>
  <si>
    <t>ATLETICO SQUONK</t>
  </si>
  <si>
    <t>CLOCKWORK ORANGE FC</t>
  </si>
  <si>
    <t>ENDYMION</t>
  </si>
  <si>
    <t>/29</t>
  </si>
  <si>
    <t>FC NAPOLI 2012</t>
  </si>
  <si>
    <t>FC PARTIZAN DEGRADO</t>
  </si>
  <si>
    <t>FFC SANDRO MAZZOLA</t>
  </si>
  <si>
    <t>FRIUL GALAXI</t>
  </si>
  <si>
    <t>RASTA DB</t>
  </si>
  <si>
    <t>REAL BABBUDOIU</t>
  </si>
  <si>
    <t>REAL CHR</t>
  </si>
  <si>
    <t>REAL GENOA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</si>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</sst>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612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CARNESECCHI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SKORUPSKI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599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600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601</v>
      </c>
      <c r="T4" s="17"/>
      <c r="U4" s="18"/>
      <c r="V4" s="99" t="s">
        <v>149</v>
      </c>
      <c r="W4" s="152" t="s">
        <v>148</v>
      </c>
      <c r="BA4" s="2" t="str">
        <f>Disponibili!B4</f>
        <v>AUDERO</v>
      </c>
      <c r="BB4" s="2" t="str">
        <f>Disponibili!A4</f>
        <v>P</v>
      </c>
    </row>
    <row r="5" spans="1:82" x14ac:dyDescent="0.25">
      <c r="A5" s="50" t="s">
        <v>238</v>
      </c>
      <c r="B5" s="19" t="s">
        <v>3</v>
      </c>
      <c r="C5" s="19" t="s">
        <v>192</v>
      </c>
      <c r="D5" s="20">
        <v>5</v>
      </c>
      <c r="E5" s="51" t="s">
        <v>621</v>
      </c>
      <c r="F5" s="10" t="s">
        <v>602</v>
      </c>
      <c r="G5" s="50"/>
      <c r="H5" s="19" t="s">
        <v>0</v>
      </c>
      <c r="I5" s="19" t="s">
        <v>0</v>
      </c>
      <c r="J5" s="20"/>
      <c r="K5" s="51"/>
      <c r="L5" s="10" t="s">
        <v>235</v>
      </c>
      <c r="M5" s="50" t="s">
        <v>246</v>
      </c>
      <c r="N5" s="19" t="s">
        <v>3</v>
      </c>
      <c r="O5" s="19" t="s">
        <v>5</v>
      </c>
      <c r="P5" s="20">
        <v>31</v>
      </c>
      <c r="Q5" s="51" t="s">
        <v>235</v>
      </c>
      <c r="R5" s="10" t="s">
        <v>621</v>
      </c>
      <c r="S5" s="50" t="s">
        <v>224</v>
      </c>
      <c r="T5" s="19" t="s">
        <v>3</v>
      </c>
      <c r="U5" s="19" t="s">
        <v>150</v>
      </c>
      <c r="V5" s="20">
        <v>1</v>
      </c>
      <c r="W5" s="51" t="s">
        <v>621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BUTEZ</v>
      </c>
      <c r="AI5" s="65" t="str">
        <f>B5</f>
        <v>P</v>
      </c>
      <c r="AJ5" s="65" t="str">
        <f>A$4</f>
        <v>A.S. TOTTIGO</v>
      </c>
      <c r="AK5" s="65" t="str">
        <f>(1-COUNTIF(AI5:AI31,"P"))&amp;"-"&amp;(8-COUNTIF(AI5:AI31,"D"))&amp;"-"&amp;(8-COUNTIF(AI5:AI31,"C"))&amp;"-"&amp;(5-COUNTIF(AI5:AI31,"A"))</f>
        <v>0-1-0-0</v>
      </c>
      <c r="AL5" s="65" t="str">
        <f>E5</f>
        <v>/28</v>
      </c>
      <c r="AM5" s="128">
        <f>E$40</f>
        <v>279</v>
      </c>
      <c r="AN5" s="2">
        <f>D5</f>
        <v>5</v>
      </c>
      <c r="AO5" s="129">
        <f>AM5+SUM(AN5:AN31)</f>
        <v>649</v>
      </c>
      <c r="AP5" s="2">
        <f>12-COUNTIF(AI$5:AI$350,"p")</f>
        <v>3</v>
      </c>
      <c r="AQ5" s="2" t="str">
        <f>IF(LEFT($AK5,1)="0",0,$AP$5)&amp;"-"&amp;IF(MID($AK5,3,1)="0",0,$AP$6)&amp;"-"&amp;IF(MID($AK5,5,1)="0",0,$AP$7)&amp;"-"&amp;IF(MID($AK5,7,1)="0",0,$AP$8)</f>
        <v>0-10-0-0</v>
      </c>
      <c r="BA5" s="2" t="str">
        <f>Disponibili!B5</f>
        <v>BIJLOW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192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0</v>
      </c>
      <c r="I6" s="19" t="s">
        <v>0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3</v>
      </c>
      <c r="O6" s="19" t="s">
        <v>5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3</v>
      </c>
      <c r="U6" s="19" t="s">
        <v>150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10</v>
      </c>
      <c r="BA6" s="2" t="str">
        <f>Disponibili!B6</f>
        <v>SOMMER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192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0</v>
      </c>
      <c r="I7" s="19" t="s">
        <v>0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3</v>
      </c>
      <c r="O7" s="19" t="s">
        <v>5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3</v>
      </c>
      <c r="U7" s="19" t="s">
        <v>150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4</v>
      </c>
      <c r="BA7" s="2" t="str">
        <f>Disponibili!B7</f>
        <v>FALCONE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192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0</v>
      </c>
      <c r="I8" s="67" t="s">
        <v>0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3</v>
      </c>
      <c r="O8" s="67" t="s">
        <v>5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3</v>
      </c>
      <c r="U8" s="67" t="s">
        <v>150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3</v>
      </c>
      <c r="BA8" s="2" t="str">
        <f>Disponibili!B8</f>
        <v>MAIGNAN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46</v>
      </c>
      <c r="B9" s="63" t="s">
        <v>6</v>
      </c>
      <c r="C9" s="63" t="s">
        <v>20</v>
      </c>
      <c r="D9" s="64">
        <v>21</v>
      </c>
      <c r="E9" s="154" t="s">
        <v>621</v>
      </c>
      <c r="F9" s="10" t="s">
        <v>621</v>
      </c>
      <c r="G9" s="70" t="s">
        <v>538</v>
      </c>
      <c r="H9" s="63" t="s">
        <v>6</v>
      </c>
      <c r="I9" s="63" t="s">
        <v>26</v>
      </c>
      <c r="J9" s="64">
        <v>31</v>
      </c>
      <c r="K9" s="154" t="s">
        <v>621</v>
      </c>
      <c r="L9" s="10" t="s">
        <v>235</v>
      </c>
      <c r="M9" s="70" t="s">
        <v>175</v>
      </c>
      <c r="N9" s="63" t="s">
        <v>6</v>
      </c>
      <c r="O9" s="63" t="s">
        <v>7</v>
      </c>
      <c r="P9" s="64">
        <v>2</v>
      </c>
      <c r="Q9" s="154" t="s">
        <v>235</v>
      </c>
      <c r="R9" s="10" t="s">
        <v>621</v>
      </c>
      <c r="S9" s="70" t="s">
        <v>270</v>
      </c>
      <c r="T9" s="63" t="s">
        <v>6</v>
      </c>
      <c r="U9" s="63" t="s">
        <v>26</v>
      </c>
      <c r="V9" s="64">
        <v>7</v>
      </c>
      <c r="W9" s="154" t="s">
        <v>621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BREMER</v>
      </c>
      <c r="AI9" s="65" t="str">
        <f t="shared" si="9"/>
        <v>D</v>
      </c>
      <c r="AJ9" s="65" t="str">
        <f t="shared" ref="AJ9:AJ16" si="10">A$4</f>
        <v>A.S. TOTTIGO</v>
      </c>
      <c r="AL9" s="65" t="str">
        <f t="shared" ref="AL9:AL16" si="11">E9</f>
        <v>/28</v>
      </c>
      <c r="AN9" s="2">
        <f t="shared" si="8"/>
        <v>21</v>
      </c>
      <c r="BA9" s="2" t="str">
        <f>Disponibili!B9</f>
        <v>SUZUKI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41</v>
      </c>
      <c r="B10" s="19" t="s">
        <v>6</v>
      </c>
      <c r="C10" s="19" t="s">
        <v>26</v>
      </c>
      <c r="D10" s="20">
        <v>3</v>
      </c>
      <c r="E10" s="51" t="s">
        <v>621</v>
      </c>
      <c r="F10" s="10" t="s">
        <v>621</v>
      </c>
      <c r="G10" s="70" t="s">
        <v>514</v>
      </c>
      <c r="H10" s="19" t="s">
        <v>6</v>
      </c>
      <c r="I10" s="19" t="s">
        <v>192</v>
      </c>
      <c r="J10" s="20">
        <v>4</v>
      </c>
      <c r="K10" s="51" t="s">
        <v>621</v>
      </c>
      <c r="L10" s="10" t="s">
        <v>621</v>
      </c>
      <c r="M10" s="70" t="s">
        <v>402</v>
      </c>
      <c r="N10" s="19" t="s">
        <v>6</v>
      </c>
      <c r="O10" s="19" t="s">
        <v>5</v>
      </c>
      <c r="P10" s="20">
        <v>6</v>
      </c>
      <c r="Q10" s="51" t="s">
        <v>621</v>
      </c>
      <c r="R10" s="10" t="s">
        <v>235</v>
      </c>
      <c r="S10" s="70" t="s">
        <v>284</v>
      </c>
      <c r="T10" s="19" t="s">
        <v>6</v>
      </c>
      <c r="U10" s="19" t="s">
        <v>239</v>
      </c>
      <c r="V10" s="20">
        <v>1</v>
      </c>
      <c r="W10" s="51" t="s">
        <v>235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DJIMSITI</v>
      </c>
      <c r="AI10" s="65" t="str">
        <f t="shared" si="9"/>
        <v>D</v>
      </c>
      <c r="AJ10" s="65" t="str">
        <f t="shared" si="10"/>
        <v>A.S. TOTTIGO</v>
      </c>
      <c r="AL10" s="65" t="str">
        <f t="shared" si="11"/>
        <v>/28</v>
      </c>
      <c r="AN10" s="2">
        <f t="shared" si="8"/>
        <v>3</v>
      </c>
      <c r="BA10" s="2" t="str">
        <f>Disponibili!B10</f>
        <v>SCUFFET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143</v>
      </c>
      <c r="B11" s="19" t="s">
        <v>6</v>
      </c>
      <c r="C11" s="19" t="s">
        <v>22</v>
      </c>
      <c r="D11" s="20">
        <v>3</v>
      </c>
      <c r="E11" s="51" t="s">
        <v>621</v>
      </c>
      <c r="F11" s="10" t="s">
        <v>235</v>
      </c>
      <c r="G11" s="70" t="s">
        <v>82</v>
      </c>
      <c r="H11" s="19" t="s">
        <v>6</v>
      </c>
      <c r="I11" s="19" t="s">
        <v>7</v>
      </c>
      <c r="J11" s="20">
        <v>21</v>
      </c>
      <c r="K11" s="51" t="s">
        <v>235</v>
      </c>
      <c r="L11" s="10" t="s">
        <v>621</v>
      </c>
      <c r="M11" s="70" t="s">
        <v>206</v>
      </c>
      <c r="N11" s="19" t="s">
        <v>6</v>
      </c>
      <c r="O11" s="19" t="s">
        <v>4</v>
      </c>
      <c r="P11" s="20">
        <v>16</v>
      </c>
      <c r="Q11" s="51" t="s">
        <v>621</v>
      </c>
      <c r="R11" s="10" t="s">
        <v>621</v>
      </c>
      <c r="S11" s="70" t="s">
        <v>136</v>
      </c>
      <c r="T11" s="19" t="s">
        <v>6</v>
      </c>
      <c r="U11" s="19" t="s">
        <v>7</v>
      </c>
      <c r="V11" s="20">
        <v>11</v>
      </c>
      <c r="W11" s="51" t="s">
        <v>621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LUCUMI'</v>
      </c>
      <c r="AI11" s="65" t="str">
        <f t="shared" si="9"/>
        <v>D</v>
      </c>
      <c r="AJ11" s="65" t="str">
        <f t="shared" si="10"/>
        <v>A.S. TOTTIGO</v>
      </c>
      <c r="AL11" s="65" t="str">
        <f t="shared" si="11"/>
        <v>/28</v>
      </c>
      <c r="AN11" s="2">
        <f t="shared" si="8"/>
        <v>3</v>
      </c>
      <c r="BA11" s="2" t="str">
        <f>Disponibili!B11</f>
        <v>MURIC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266</v>
      </c>
      <c r="B12" s="19" t="s">
        <v>6</v>
      </c>
      <c r="C12" s="19" t="s">
        <v>27</v>
      </c>
      <c r="D12" s="20">
        <v>1</v>
      </c>
      <c r="E12" s="51" t="s">
        <v>621</v>
      </c>
      <c r="F12" s="10" t="s">
        <v>621</v>
      </c>
      <c r="G12" s="70" t="s">
        <v>578</v>
      </c>
      <c r="H12" s="19" t="s">
        <v>6</v>
      </c>
      <c r="I12" s="19" t="s">
        <v>51</v>
      </c>
      <c r="J12" s="20">
        <v>4</v>
      </c>
      <c r="K12" s="51" t="s">
        <v>621</v>
      </c>
      <c r="L12" s="10" t="s">
        <v>621</v>
      </c>
      <c r="M12" s="70" t="s">
        <v>446</v>
      </c>
      <c r="N12" s="19" t="s">
        <v>6</v>
      </c>
      <c r="O12" s="19" t="s">
        <v>192</v>
      </c>
      <c r="P12" s="20">
        <v>7</v>
      </c>
      <c r="Q12" s="51" t="s">
        <v>621</v>
      </c>
      <c r="R12" s="10" t="s">
        <v>621</v>
      </c>
      <c r="S12" s="70" t="s">
        <v>152</v>
      </c>
      <c r="T12" s="19" t="s">
        <v>6</v>
      </c>
      <c r="U12" s="19" t="s">
        <v>26</v>
      </c>
      <c r="V12" s="20">
        <v>1</v>
      </c>
      <c r="W12" s="51" t="s">
        <v>621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MARIANUCCI</v>
      </c>
      <c r="AI12" s="65" t="str">
        <f t="shared" si="9"/>
        <v>D</v>
      </c>
      <c r="AJ12" s="65" t="str">
        <f t="shared" si="10"/>
        <v>A.S. TOTTIGO</v>
      </c>
      <c r="AL12" s="65" t="str">
        <f t="shared" si="11"/>
        <v>/28</v>
      </c>
      <c r="AN12" s="2">
        <f t="shared" si="8"/>
        <v>1</v>
      </c>
      <c r="BA12" s="2" t="str">
        <f>Disponibili!B12</f>
        <v>ZACCHI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268</v>
      </c>
      <c r="B13" s="19" t="s">
        <v>6</v>
      </c>
      <c r="C13" s="19" t="s">
        <v>9</v>
      </c>
      <c r="D13" s="20">
        <v>3</v>
      </c>
      <c r="E13" s="51" t="s">
        <v>621</v>
      </c>
      <c r="F13" s="10" t="s">
        <v>621</v>
      </c>
      <c r="G13" s="70" t="s">
        <v>292</v>
      </c>
      <c r="H13" s="19" t="s">
        <v>6</v>
      </c>
      <c r="I13" s="19" t="s">
        <v>21</v>
      </c>
      <c r="J13" s="20">
        <v>3</v>
      </c>
      <c r="K13" s="51" t="s">
        <v>621</v>
      </c>
      <c r="L13" s="10" t="s">
        <v>621</v>
      </c>
      <c r="M13" s="70" t="s">
        <v>403</v>
      </c>
      <c r="N13" s="19" t="s">
        <v>6</v>
      </c>
      <c r="O13" s="19" t="s">
        <v>5</v>
      </c>
      <c r="P13" s="20">
        <v>21</v>
      </c>
      <c r="Q13" s="51" t="s">
        <v>621</v>
      </c>
      <c r="R13" s="10" t="s">
        <v>621</v>
      </c>
      <c r="S13" s="70" t="s">
        <v>473</v>
      </c>
      <c r="T13" s="19" t="s">
        <v>6</v>
      </c>
      <c r="U13" s="19" t="s">
        <v>8</v>
      </c>
      <c r="V13" s="20">
        <v>11</v>
      </c>
      <c r="W13" s="51" t="s">
        <v>621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PONGRACIC</v>
      </c>
      <c r="AI13" s="65" t="str">
        <f t="shared" si="9"/>
        <v>D</v>
      </c>
      <c r="AJ13" s="65" t="str">
        <f t="shared" si="10"/>
        <v>A.S. TOTTIGO</v>
      </c>
      <c r="AL13" s="65" t="str">
        <f t="shared" si="11"/>
        <v>/28</v>
      </c>
      <c r="AN13" s="2">
        <f t="shared" si="8"/>
        <v>3</v>
      </c>
      <c r="BA13" s="2" t="str">
        <f>Disponibili!B13</f>
        <v>ISRAEL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45</v>
      </c>
      <c r="B14" s="19" t="s">
        <v>6</v>
      </c>
      <c r="C14" s="19" t="s">
        <v>10</v>
      </c>
      <c r="D14" s="20">
        <v>2</v>
      </c>
      <c r="E14" s="51" t="s">
        <v>235</v>
      </c>
      <c r="F14" s="10" t="s">
        <v>235</v>
      </c>
      <c r="G14" s="70" t="s">
        <v>261</v>
      </c>
      <c r="H14" s="19" t="s">
        <v>6</v>
      </c>
      <c r="I14" s="19" t="s">
        <v>192</v>
      </c>
      <c r="J14" s="20">
        <v>1</v>
      </c>
      <c r="K14" s="51" t="s">
        <v>235</v>
      </c>
      <c r="L14" s="10" t="s">
        <v>621</v>
      </c>
      <c r="M14" s="70" t="s">
        <v>258</v>
      </c>
      <c r="N14" s="19" t="s">
        <v>6</v>
      </c>
      <c r="O14" s="19" t="s">
        <v>150</v>
      </c>
      <c r="P14" s="20">
        <v>2</v>
      </c>
      <c r="Q14" s="51" t="s">
        <v>621</v>
      </c>
      <c r="R14" s="10" t="s">
        <v>621</v>
      </c>
      <c r="S14" s="70" t="s">
        <v>269</v>
      </c>
      <c r="T14" s="19" t="s">
        <v>6</v>
      </c>
      <c r="U14" s="19" t="s">
        <v>9</v>
      </c>
      <c r="V14" s="20">
        <v>1</v>
      </c>
      <c r="W14" s="51" t="s">
        <v>621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ROMAGNOLI</v>
      </c>
      <c r="AI14" s="65" t="str">
        <f t="shared" si="9"/>
        <v>D</v>
      </c>
      <c r="AJ14" s="65" t="str">
        <f t="shared" si="10"/>
        <v>A.S. TOTTIGO</v>
      </c>
      <c r="AL14" s="65" t="str">
        <f t="shared" si="11"/>
        <v>/27</v>
      </c>
      <c r="AN14" s="2">
        <f t="shared" si="8"/>
        <v>2</v>
      </c>
      <c r="BA14" s="2" t="str">
        <f>Disponibili!B14</f>
        <v>OKOYE</v>
      </c>
      <c r="BB14" s="2" t="str">
        <f>Disponibili!A14</f>
        <v>P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396</v>
      </c>
      <c r="B15" s="19" t="s">
        <v>6</v>
      </c>
      <c r="C15" s="19" t="s">
        <v>9</v>
      </c>
      <c r="D15" s="20">
        <v>2</v>
      </c>
      <c r="E15" s="51" t="s">
        <v>621</v>
      </c>
      <c r="F15" s="10" t="s">
        <v>235</v>
      </c>
      <c r="G15" s="70" t="s">
        <v>153</v>
      </c>
      <c r="H15" s="19" t="s">
        <v>6</v>
      </c>
      <c r="I15" s="19" t="s">
        <v>151</v>
      </c>
      <c r="J15" s="20">
        <v>2</v>
      </c>
      <c r="K15" s="51" t="s">
        <v>235</v>
      </c>
      <c r="L15" s="10" t="s">
        <v>602</v>
      </c>
      <c r="M15" s="70"/>
      <c r="N15" s="19" t="s">
        <v>0</v>
      </c>
      <c r="O15" s="19" t="s">
        <v>0</v>
      </c>
      <c r="P15" s="20"/>
      <c r="Q15" s="51"/>
      <c r="R15" s="10" t="s">
        <v>621</v>
      </c>
      <c r="S15" s="70" t="s">
        <v>127</v>
      </c>
      <c r="T15" s="19" t="s">
        <v>6</v>
      </c>
      <c r="U15" s="19" t="s">
        <v>26</v>
      </c>
      <c r="V15" s="20">
        <v>11</v>
      </c>
      <c r="W15" s="51" t="s">
        <v>621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RUGANI</v>
      </c>
      <c r="AI15" s="65" t="str">
        <f t="shared" si="9"/>
        <v>D</v>
      </c>
      <c r="AJ15" s="65" t="str">
        <f t="shared" si="10"/>
        <v>A.S. TOTTIGO</v>
      </c>
      <c r="AL15" s="65" t="str">
        <f t="shared" si="11"/>
        <v>/28</v>
      </c>
      <c r="AN15" s="2">
        <f t="shared" si="8"/>
        <v>2</v>
      </c>
      <c r="BA15" s="2" t="str">
        <f>Disponibili!B15</f>
        <v>MONTIPO'</v>
      </c>
      <c r="BB15" s="2" t="str">
        <f>Disponibili!A15</f>
        <v>P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602</v>
      </c>
      <c r="G16" s="70"/>
      <c r="H16" s="19" t="s">
        <v>0</v>
      </c>
      <c r="I16" s="19" t="s">
        <v>0</v>
      </c>
      <c r="J16" s="20"/>
      <c r="K16" s="51"/>
      <c r="L16" s="10" t="s">
        <v>602</v>
      </c>
      <c r="M16" s="70"/>
      <c r="N16" s="19" t="s">
        <v>0</v>
      </c>
      <c r="O16" s="19" t="s">
        <v>0</v>
      </c>
      <c r="P16" s="20"/>
      <c r="Q16" s="51"/>
      <c r="R16" s="10" t="s">
        <v>602</v>
      </c>
      <c r="S16" s="70"/>
      <c r="T16" s="19" t="s">
        <v>0</v>
      </c>
      <c r="U16" s="19" t="s">
        <v>0</v>
      </c>
      <c r="V16" s="20"/>
      <c r="W16" s="51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A.S. TOTTIGO</v>
      </c>
      <c r="AL16" s="65">
        <f t="shared" si="11"/>
        <v>0</v>
      </c>
      <c r="AN16" s="2">
        <f t="shared" si="8"/>
        <v>0</v>
      </c>
      <c r="BA16" s="2" t="str">
        <f>Disponibili!B16</f>
        <v>BAKKER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BELLANOVA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419</v>
      </c>
      <c r="B18" s="63" t="s">
        <v>11</v>
      </c>
      <c r="C18" s="63" t="s">
        <v>21</v>
      </c>
      <c r="D18" s="64">
        <v>71</v>
      </c>
      <c r="E18" s="154" t="s">
        <v>621</v>
      </c>
      <c r="F18" s="10" t="s">
        <v>621</v>
      </c>
      <c r="G18" s="70" t="s">
        <v>412</v>
      </c>
      <c r="H18" s="63" t="s">
        <v>11</v>
      </c>
      <c r="I18" s="63" t="s">
        <v>192</v>
      </c>
      <c r="J18" s="64">
        <v>7</v>
      </c>
      <c r="K18" s="154" t="s">
        <v>621</v>
      </c>
      <c r="L18" s="10" t="s">
        <v>235</v>
      </c>
      <c r="M18" s="70" t="s">
        <v>214</v>
      </c>
      <c r="N18" s="63" t="s">
        <v>11</v>
      </c>
      <c r="O18" s="63" t="s">
        <v>20</v>
      </c>
      <c r="P18" s="64">
        <v>31</v>
      </c>
      <c r="Q18" s="154" t="s">
        <v>235</v>
      </c>
      <c r="R18" s="10" t="s">
        <v>621</v>
      </c>
      <c r="S18" s="70" t="s">
        <v>335</v>
      </c>
      <c r="T18" s="63" t="s">
        <v>11</v>
      </c>
      <c r="U18" s="63" t="s">
        <v>10</v>
      </c>
      <c r="V18" s="64">
        <v>1</v>
      </c>
      <c r="W18" s="154" t="s">
        <v>621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DE BRUYNE</v>
      </c>
      <c r="AI18" s="65" t="str">
        <f t="shared" si="12"/>
        <v>C</v>
      </c>
      <c r="AJ18" s="65" t="str">
        <f t="shared" ref="AJ18:AJ25" si="13">A$4</f>
        <v>A.S. TOTTIGO</v>
      </c>
      <c r="AL18" s="65" t="str">
        <f t="shared" ref="AL18:AL25" si="14">E18</f>
        <v>/28</v>
      </c>
      <c r="AN18" s="2">
        <f t="shared" si="8"/>
        <v>71</v>
      </c>
      <c r="BA18" s="2" t="str">
        <f>Disponibili!B18</f>
        <v>SCALVINI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63</v>
      </c>
      <c r="B19" s="19" t="s">
        <v>11</v>
      </c>
      <c r="C19" s="19" t="s">
        <v>5</v>
      </c>
      <c r="D19" s="20">
        <v>1</v>
      </c>
      <c r="E19" s="51" t="s">
        <v>235</v>
      </c>
      <c r="F19" s="10" t="s">
        <v>621</v>
      </c>
      <c r="G19" s="70" t="s">
        <v>200</v>
      </c>
      <c r="H19" s="19" t="s">
        <v>11</v>
      </c>
      <c r="I19" s="19" t="s">
        <v>193</v>
      </c>
      <c r="J19" s="20">
        <v>10</v>
      </c>
      <c r="K19" s="51" t="s">
        <v>621</v>
      </c>
      <c r="L19" s="10" t="s">
        <v>235</v>
      </c>
      <c r="M19" s="70" t="s">
        <v>313</v>
      </c>
      <c r="N19" s="19" t="s">
        <v>11</v>
      </c>
      <c r="O19" s="19" t="s">
        <v>22</v>
      </c>
      <c r="P19" s="20">
        <v>6</v>
      </c>
      <c r="Q19" s="51" t="s">
        <v>235</v>
      </c>
      <c r="R19" s="10" t="s">
        <v>235</v>
      </c>
      <c r="S19" s="70" t="s">
        <v>168</v>
      </c>
      <c r="T19" s="19" t="s">
        <v>11</v>
      </c>
      <c r="U19" s="19" t="s">
        <v>22</v>
      </c>
      <c r="V19" s="20">
        <v>13</v>
      </c>
      <c r="W19" s="51" t="s">
        <v>235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EL SHAARAWY</v>
      </c>
      <c r="AI19" s="65" t="str">
        <f t="shared" si="12"/>
        <v>C</v>
      </c>
      <c r="AJ19" s="65" t="str">
        <f t="shared" si="13"/>
        <v>A.S. TOTTIGO</v>
      </c>
      <c r="AL19" s="65" t="str">
        <f t="shared" si="14"/>
        <v>/27</v>
      </c>
      <c r="AN19" s="2">
        <f t="shared" si="8"/>
        <v>1</v>
      </c>
      <c r="BA19" s="2" t="str">
        <f>Disponibili!B19</f>
        <v>CASALE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164</v>
      </c>
      <c r="B20" s="19" t="s">
        <v>11</v>
      </c>
      <c r="C20" s="19" t="s">
        <v>10</v>
      </c>
      <c r="D20" s="20">
        <v>11</v>
      </c>
      <c r="E20" s="51" t="s">
        <v>235</v>
      </c>
      <c r="F20" s="10" t="s">
        <v>621</v>
      </c>
      <c r="G20" s="70" t="s">
        <v>198</v>
      </c>
      <c r="H20" s="19" t="s">
        <v>11</v>
      </c>
      <c r="I20" s="19" t="s">
        <v>192</v>
      </c>
      <c r="J20" s="20">
        <v>20</v>
      </c>
      <c r="K20" s="51" t="s">
        <v>621</v>
      </c>
      <c r="L20" s="10" t="s">
        <v>621</v>
      </c>
      <c r="M20" s="70" t="s">
        <v>328</v>
      </c>
      <c r="N20" s="19" t="s">
        <v>11</v>
      </c>
      <c r="O20" s="19" t="s">
        <v>151</v>
      </c>
      <c r="P20" s="20">
        <v>3</v>
      </c>
      <c r="Q20" s="51" t="s">
        <v>621</v>
      </c>
      <c r="R20" s="10" t="s">
        <v>235</v>
      </c>
      <c r="S20" s="70" t="s">
        <v>344</v>
      </c>
      <c r="T20" s="19" t="s">
        <v>11</v>
      </c>
      <c r="U20" s="19" t="s">
        <v>21</v>
      </c>
      <c r="V20" s="20">
        <v>29</v>
      </c>
      <c r="W20" s="51" t="s">
        <v>235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ISAKSEN</v>
      </c>
      <c r="AI20" s="65" t="str">
        <f t="shared" si="12"/>
        <v>C</v>
      </c>
      <c r="AJ20" s="65" t="str">
        <f t="shared" si="13"/>
        <v>A.S. TOTTIGO</v>
      </c>
      <c r="AL20" s="65" t="str">
        <f t="shared" si="14"/>
        <v>/27</v>
      </c>
      <c r="AN20" s="2">
        <f t="shared" si="8"/>
        <v>11</v>
      </c>
      <c r="BA20" s="2" t="str">
        <f>Disponibili!B20</f>
        <v>DE SILVESTRI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353</v>
      </c>
      <c r="B21" s="19" t="s">
        <v>11</v>
      </c>
      <c r="C21" s="19" t="s">
        <v>8</v>
      </c>
      <c r="D21" s="20">
        <v>1</v>
      </c>
      <c r="E21" s="51" t="s">
        <v>621</v>
      </c>
      <c r="F21" s="10" t="s">
        <v>621</v>
      </c>
      <c r="G21" s="70" t="s">
        <v>133</v>
      </c>
      <c r="H21" s="19" t="s">
        <v>11</v>
      </c>
      <c r="I21" s="19" t="s">
        <v>26</v>
      </c>
      <c r="J21" s="20">
        <v>42</v>
      </c>
      <c r="K21" s="51" t="s">
        <v>621</v>
      </c>
      <c r="L21" s="10" t="s">
        <v>621</v>
      </c>
      <c r="M21" s="70" t="s">
        <v>47</v>
      </c>
      <c r="N21" s="19" t="s">
        <v>11</v>
      </c>
      <c r="O21" s="19" t="s">
        <v>20</v>
      </c>
      <c r="P21" s="20">
        <v>7</v>
      </c>
      <c r="Q21" s="51" t="s">
        <v>621</v>
      </c>
      <c r="R21" s="10" t="s">
        <v>621</v>
      </c>
      <c r="S21" s="70" t="s">
        <v>416</v>
      </c>
      <c r="T21" s="19" t="s">
        <v>11</v>
      </c>
      <c r="U21" s="19" t="s">
        <v>7</v>
      </c>
      <c r="V21" s="20">
        <v>1</v>
      </c>
      <c r="W21" s="51" t="s">
        <v>621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KARLSTROM</v>
      </c>
      <c r="AI21" s="65" t="str">
        <f t="shared" si="12"/>
        <v>C</v>
      </c>
      <c r="AJ21" s="65" t="str">
        <f t="shared" si="13"/>
        <v>A.S. TOTTIGO</v>
      </c>
      <c r="AL21" s="65" t="str">
        <f t="shared" si="14"/>
        <v>/28</v>
      </c>
      <c r="AN21" s="2">
        <f t="shared" si="8"/>
        <v>1</v>
      </c>
      <c r="BA21" s="2" t="str">
        <f>Disponibili!B21</f>
        <v>HEGGEM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226</v>
      </c>
      <c r="B22" s="19" t="s">
        <v>11</v>
      </c>
      <c r="C22" s="19" t="s">
        <v>5</v>
      </c>
      <c r="D22" s="20">
        <v>11</v>
      </c>
      <c r="E22" s="51" t="s">
        <v>235</v>
      </c>
      <c r="F22" s="10" t="s">
        <v>621</v>
      </c>
      <c r="G22" s="70" t="s">
        <v>137</v>
      </c>
      <c r="H22" s="19" t="s">
        <v>11</v>
      </c>
      <c r="I22" s="19" t="s">
        <v>9</v>
      </c>
      <c r="J22" s="20">
        <v>10</v>
      </c>
      <c r="K22" s="51" t="s">
        <v>621</v>
      </c>
      <c r="L22" s="10" t="s">
        <v>621</v>
      </c>
      <c r="M22" s="70" t="s">
        <v>414</v>
      </c>
      <c r="N22" s="19" t="s">
        <v>11</v>
      </c>
      <c r="O22" s="19" t="s">
        <v>239</v>
      </c>
      <c r="P22" s="20">
        <v>4</v>
      </c>
      <c r="Q22" s="51" t="s">
        <v>621</v>
      </c>
      <c r="R22" s="10" t="s">
        <v>621</v>
      </c>
      <c r="S22" s="70" t="s">
        <v>418</v>
      </c>
      <c r="T22" s="19" t="s">
        <v>11</v>
      </c>
      <c r="U22" s="19" t="s">
        <v>4</v>
      </c>
      <c r="V22" s="20">
        <v>11</v>
      </c>
      <c r="W22" s="51" t="s">
        <v>621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KONE'</v>
      </c>
      <c r="AI22" s="65" t="str">
        <f t="shared" si="12"/>
        <v>C</v>
      </c>
      <c r="AJ22" s="65" t="str">
        <f t="shared" si="13"/>
        <v>A.S. TOTTIGO</v>
      </c>
      <c r="AL22" s="65" t="str">
        <f t="shared" si="14"/>
        <v>/27</v>
      </c>
      <c r="AN22" s="2">
        <f t="shared" si="8"/>
        <v>11</v>
      </c>
      <c r="BA22" s="2" t="str">
        <f>Disponibili!B22</f>
        <v>HELLAND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213</v>
      </c>
      <c r="B23" s="19" t="s">
        <v>11</v>
      </c>
      <c r="C23" s="19" t="s">
        <v>21</v>
      </c>
      <c r="D23" s="20">
        <v>2</v>
      </c>
      <c r="E23" s="51" t="s">
        <v>621</v>
      </c>
      <c r="F23" s="10" t="s">
        <v>235</v>
      </c>
      <c r="G23" s="70" t="s">
        <v>385</v>
      </c>
      <c r="H23" s="19" t="s">
        <v>11</v>
      </c>
      <c r="I23" s="19" t="s">
        <v>192</v>
      </c>
      <c r="J23" s="20">
        <v>12</v>
      </c>
      <c r="K23" s="51" t="s">
        <v>235</v>
      </c>
      <c r="L23" s="10" t="s">
        <v>602</v>
      </c>
      <c r="M23" s="70"/>
      <c r="N23" s="19" t="s">
        <v>0</v>
      </c>
      <c r="O23" s="19" t="s">
        <v>0</v>
      </c>
      <c r="P23" s="20"/>
      <c r="Q23" s="51"/>
      <c r="R23" s="10" t="s">
        <v>621</v>
      </c>
      <c r="S23" s="70" t="s">
        <v>327</v>
      </c>
      <c r="T23" s="19" t="s">
        <v>11</v>
      </c>
      <c r="U23" s="19" t="s">
        <v>9</v>
      </c>
      <c r="V23" s="20">
        <v>3</v>
      </c>
      <c r="W23" s="51" t="s">
        <v>621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NERES</v>
      </c>
      <c r="AI23" s="65" t="str">
        <f t="shared" si="12"/>
        <v>C</v>
      </c>
      <c r="AJ23" s="65" t="str">
        <f t="shared" si="13"/>
        <v>A.S. TOTTIGO</v>
      </c>
      <c r="AL23" s="65" t="str">
        <f t="shared" si="14"/>
        <v>/28</v>
      </c>
      <c r="AN23" s="2">
        <f t="shared" si="8"/>
        <v>2</v>
      </c>
      <c r="BA23" s="2" t="str">
        <f>Disponibili!B23</f>
        <v>JOAO MARIO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50</v>
      </c>
      <c r="B24" s="19" t="s">
        <v>11</v>
      </c>
      <c r="C24" s="19" t="s">
        <v>21</v>
      </c>
      <c r="D24" s="20">
        <v>11</v>
      </c>
      <c r="E24" s="51" t="s">
        <v>235</v>
      </c>
      <c r="F24" s="10" t="s">
        <v>235</v>
      </c>
      <c r="G24" s="70" t="s">
        <v>322</v>
      </c>
      <c r="H24" s="19" t="s">
        <v>11</v>
      </c>
      <c r="I24" s="19" t="s">
        <v>192</v>
      </c>
      <c r="J24" s="20">
        <v>4</v>
      </c>
      <c r="K24" s="51" t="s">
        <v>235</v>
      </c>
      <c r="L24" s="10" t="s">
        <v>602</v>
      </c>
      <c r="M24" s="70"/>
      <c r="N24" s="19" t="s">
        <v>0</v>
      </c>
      <c r="O24" s="19" t="s">
        <v>0</v>
      </c>
      <c r="P24" s="20"/>
      <c r="Q24" s="51"/>
      <c r="R24" s="10" t="s">
        <v>621</v>
      </c>
      <c r="S24" s="70" t="s">
        <v>476</v>
      </c>
      <c r="T24" s="19" t="s">
        <v>11</v>
      </c>
      <c r="U24" s="19" t="s">
        <v>7</v>
      </c>
      <c r="V24" s="20">
        <v>11</v>
      </c>
      <c r="W24" s="51" t="s">
        <v>621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POLITANO</v>
      </c>
      <c r="AI24" s="65" t="str">
        <f t="shared" si="12"/>
        <v>C</v>
      </c>
      <c r="AJ24" s="65" t="str">
        <f t="shared" si="13"/>
        <v>A.S. TOTTIGO</v>
      </c>
      <c r="AL24" s="65" t="str">
        <f t="shared" si="14"/>
        <v>/27</v>
      </c>
      <c r="AN24" s="2">
        <f t="shared" si="8"/>
        <v>11</v>
      </c>
      <c r="BA24" s="2" t="str">
        <f>Disponibili!B24</f>
        <v>LYKOGIANNIS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199</v>
      </c>
      <c r="B25" s="19" t="s">
        <v>11</v>
      </c>
      <c r="C25" s="19" t="s">
        <v>20</v>
      </c>
      <c r="D25" s="20">
        <v>11</v>
      </c>
      <c r="E25" s="51" t="s">
        <v>235</v>
      </c>
      <c r="F25" s="10" t="s">
        <v>621</v>
      </c>
      <c r="G25" s="70" t="s">
        <v>60</v>
      </c>
      <c r="H25" s="19" t="s">
        <v>11</v>
      </c>
      <c r="I25" s="19" t="s">
        <v>7</v>
      </c>
      <c r="J25" s="20">
        <v>2</v>
      </c>
      <c r="K25" s="51" t="s">
        <v>621</v>
      </c>
      <c r="L25" s="10" t="s">
        <v>602</v>
      </c>
      <c r="M25" s="70"/>
      <c r="N25" s="19" t="s">
        <v>0</v>
      </c>
      <c r="O25" s="19" t="s">
        <v>0</v>
      </c>
      <c r="P25" s="20"/>
      <c r="Q25" s="51"/>
      <c r="R25" s="10" t="s">
        <v>235</v>
      </c>
      <c r="S25" s="70" t="s">
        <v>332</v>
      </c>
      <c r="T25" s="19" t="s">
        <v>11</v>
      </c>
      <c r="U25" s="19" t="s">
        <v>26</v>
      </c>
      <c r="V25" s="20">
        <v>3</v>
      </c>
      <c r="W25" s="51" t="s">
        <v>235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THURAM K.</v>
      </c>
      <c r="AI25" s="65" t="str">
        <f t="shared" si="12"/>
        <v>C</v>
      </c>
      <c r="AJ25" s="65" t="str">
        <f t="shared" si="13"/>
        <v>A.S. TOTTIGO</v>
      </c>
      <c r="AL25" s="65" t="str">
        <f t="shared" si="14"/>
        <v>/27</v>
      </c>
      <c r="AN25" s="2">
        <f t="shared" si="8"/>
        <v>11</v>
      </c>
      <c r="BA25" s="2" t="str">
        <f>Disponibili!B25</f>
        <v>MIRANDA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VITIK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588</v>
      </c>
      <c r="B27" s="63" t="s">
        <v>12</v>
      </c>
      <c r="C27" s="63" t="s">
        <v>20</v>
      </c>
      <c r="D27" s="64">
        <v>3</v>
      </c>
      <c r="E27" s="154" t="s">
        <v>621</v>
      </c>
      <c r="F27" s="10" t="s">
        <v>235</v>
      </c>
      <c r="G27" s="70" t="s">
        <v>204</v>
      </c>
      <c r="H27" s="63" t="s">
        <v>12</v>
      </c>
      <c r="I27" s="63" t="s">
        <v>7</v>
      </c>
      <c r="J27" s="64">
        <v>28</v>
      </c>
      <c r="K27" s="154" t="s">
        <v>235</v>
      </c>
      <c r="L27" s="10" t="s">
        <v>621</v>
      </c>
      <c r="M27" s="70" t="s">
        <v>468</v>
      </c>
      <c r="N27" s="63" t="s">
        <v>12</v>
      </c>
      <c r="O27" s="63" t="s">
        <v>27</v>
      </c>
      <c r="P27" s="64">
        <v>11</v>
      </c>
      <c r="Q27" s="154" t="s">
        <v>621</v>
      </c>
      <c r="R27" s="10" t="s">
        <v>235</v>
      </c>
      <c r="S27" s="70" t="s">
        <v>361</v>
      </c>
      <c r="T27" s="63" t="s">
        <v>12</v>
      </c>
      <c r="U27" s="63" t="s">
        <v>22</v>
      </c>
      <c r="V27" s="64">
        <v>7</v>
      </c>
      <c r="W27" s="154" t="s">
        <v>235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BOGA</v>
      </c>
      <c r="AI27" s="65" t="str">
        <f t="shared" si="15"/>
        <v>A</v>
      </c>
      <c r="AJ27" s="65" t="str">
        <f>A$4</f>
        <v>A.S. TOTTIGO</v>
      </c>
      <c r="AL27" s="65" t="str">
        <f>E27</f>
        <v>/28</v>
      </c>
      <c r="AN27" s="2">
        <f t="shared" si="8"/>
        <v>3</v>
      </c>
      <c r="BA27" s="2" t="str">
        <f>Disponibili!B27</f>
        <v>DOSSENA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142</v>
      </c>
      <c r="B28" s="19" t="s">
        <v>12</v>
      </c>
      <c r="C28" s="19" t="s">
        <v>22</v>
      </c>
      <c r="D28" s="20">
        <v>11</v>
      </c>
      <c r="E28" s="51" t="s">
        <v>621</v>
      </c>
      <c r="F28" s="10" t="s">
        <v>621</v>
      </c>
      <c r="G28" s="70" t="s">
        <v>592</v>
      </c>
      <c r="H28" s="19" t="s">
        <v>12</v>
      </c>
      <c r="I28" s="19" t="s">
        <v>51</v>
      </c>
      <c r="J28" s="20">
        <v>1</v>
      </c>
      <c r="K28" s="51" t="s">
        <v>621</v>
      </c>
      <c r="L28" s="10" t="s">
        <v>621</v>
      </c>
      <c r="M28" s="70" t="s">
        <v>381</v>
      </c>
      <c r="N28" s="19" t="s">
        <v>12</v>
      </c>
      <c r="O28" s="19" t="s">
        <v>8</v>
      </c>
      <c r="P28" s="20">
        <v>47</v>
      </c>
      <c r="Q28" s="51" t="s">
        <v>621</v>
      </c>
      <c r="R28" s="10" t="s">
        <v>621</v>
      </c>
      <c r="S28" s="70" t="s">
        <v>589</v>
      </c>
      <c r="T28" s="19" t="s">
        <v>12</v>
      </c>
      <c r="U28" s="19" t="s">
        <v>193</v>
      </c>
      <c r="V28" s="20">
        <v>1</v>
      </c>
      <c r="W28" s="51" t="s">
        <v>621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CAMBIAGHI</v>
      </c>
      <c r="AI28" s="65" t="str">
        <f t="shared" si="15"/>
        <v>A</v>
      </c>
      <c r="AJ28" s="65" t="str">
        <f>A$4</f>
        <v>A.S. TOTTIGO</v>
      </c>
      <c r="AL28" s="65" t="str">
        <f>E28</f>
        <v>/28</v>
      </c>
      <c r="AN28" s="2">
        <f t="shared" si="8"/>
        <v>11</v>
      </c>
      <c r="BA28" s="2" t="str">
        <f>Disponibili!B28</f>
        <v>IDRISSI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377</v>
      </c>
      <c r="B29" s="19" t="s">
        <v>12</v>
      </c>
      <c r="C29" s="19" t="s">
        <v>10</v>
      </c>
      <c r="D29" s="20">
        <v>2</v>
      </c>
      <c r="E29" s="51" t="s">
        <v>235</v>
      </c>
      <c r="F29" s="10" t="s">
        <v>621</v>
      </c>
      <c r="G29" s="70" t="s">
        <v>436</v>
      </c>
      <c r="H29" s="19" t="s">
        <v>12</v>
      </c>
      <c r="I29" s="19" t="s">
        <v>7</v>
      </c>
      <c r="J29" s="20">
        <v>45</v>
      </c>
      <c r="K29" s="51" t="s">
        <v>621</v>
      </c>
      <c r="L29" s="10" t="s">
        <v>621</v>
      </c>
      <c r="M29" s="70" t="s">
        <v>76</v>
      </c>
      <c r="N29" s="19" t="s">
        <v>12</v>
      </c>
      <c r="O29" s="19" t="s">
        <v>5</v>
      </c>
      <c r="P29" s="20">
        <v>76</v>
      </c>
      <c r="Q29" s="51" t="s">
        <v>621</v>
      </c>
      <c r="R29" s="10" t="s">
        <v>235</v>
      </c>
      <c r="S29" s="70" t="s">
        <v>203</v>
      </c>
      <c r="T29" s="19" t="s">
        <v>12</v>
      </c>
      <c r="U29" s="19" t="s">
        <v>150</v>
      </c>
      <c r="V29" s="20">
        <v>7</v>
      </c>
      <c r="W29" s="51" t="s">
        <v>235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CANCELLIERI</v>
      </c>
      <c r="AI29" s="65" t="str">
        <f t="shared" si="15"/>
        <v>A</v>
      </c>
      <c r="AJ29" s="65" t="str">
        <f>A$4</f>
        <v>A.S. TOTTIGO</v>
      </c>
      <c r="AL29" s="65" t="str">
        <f>E29</f>
        <v>/27</v>
      </c>
      <c r="AN29" s="2">
        <f t="shared" si="8"/>
        <v>2</v>
      </c>
      <c r="BA29" s="2" t="str">
        <f>Disponibili!B29</f>
        <v>RATERINK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565</v>
      </c>
      <c r="B30" s="19" t="s">
        <v>12</v>
      </c>
      <c r="C30" s="19" t="s">
        <v>5</v>
      </c>
      <c r="D30" s="20">
        <v>120</v>
      </c>
      <c r="E30" s="51" t="s">
        <v>621</v>
      </c>
      <c r="F30" s="10" t="s">
        <v>621</v>
      </c>
      <c r="G30" s="70" t="s">
        <v>466</v>
      </c>
      <c r="H30" s="19" t="s">
        <v>12</v>
      </c>
      <c r="I30" s="19" t="s">
        <v>192</v>
      </c>
      <c r="J30" s="20">
        <v>24</v>
      </c>
      <c r="K30" s="51" t="s">
        <v>621</v>
      </c>
      <c r="L30" s="10" t="s">
        <v>621</v>
      </c>
      <c r="M30" s="70" t="s">
        <v>365</v>
      </c>
      <c r="N30" s="19" t="s">
        <v>12</v>
      </c>
      <c r="O30" s="19" t="s">
        <v>151</v>
      </c>
      <c r="P30" s="20">
        <v>2</v>
      </c>
      <c r="Q30" s="51" t="s">
        <v>621</v>
      </c>
      <c r="R30" s="10" t="s">
        <v>621</v>
      </c>
      <c r="S30" s="70" t="s">
        <v>372</v>
      </c>
      <c r="T30" s="19" t="s">
        <v>12</v>
      </c>
      <c r="U30" s="19" t="s">
        <v>10</v>
      </c>
      <c r="V30" s="20">
        <v>1</v>
      </c>
      <c r="W30" s="51" t="s">
        <v>621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MALEN</v>
      </c>
      <c r="AI30" s="65" t="str">
        <f t="shared" si="15"/>
        <v>A</v>
      </c>
      <c r="AJ30" s="65" t="str">
        <f>A$4</f>
        <v>A.S. TOTTIGO</v>
      </c>
      <c r="AL30" s="65" t="str">
        <f>E30</f>
        <v>/28</v>
      </c>
      <c r="AN30" s="2">
        <f t="shared" si="8"/>
        <v>120</v>
      </c>
      <c r="BA30" s="2" t="str">
        <f>Disponibili!B30</f>
        <v>RODRIGUEZ JU.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564</v>
      </c>
      <c r="B31" s="19" t="s">
        <v>12</v>
      </c>
      <c r="C31" s="19" t="s">
        <v>26</v>
      </c>
      <c r="D31" s="20">
        <v>75</v>
      </c>
      <c r="E31" s="51" t="s">
        <v>621</v>
      </c>
      <c r="F31" s="10" t="s">
        <v>621</v>
      </c>
      <c r="G31" s="71" t="s">
        <v>484</v>
      </c>
      <c r="H31" s="19" t="s">
        <v>12</v>
      </c>
      <c r="I31" s="19" t="s">
        <v>192</v>
      </c>
      <c r="J31" s="20">
        <v>26</v>
      </c>
      <c r="K31" s="51" t="s">
        <v>621</v>
      </c>
      <c r="L31" s="10" t="s">
        <v>621</v>
      </c>
      <c r="M31" s="71" t="s">
        <v>502</v>
      </c>
      <c r="N31" s="19" t="s">
        <v>12</v>
      </c>
      <c r="O31" s="19" t="s">
        <v>51</v>
      </c>
      <c r="P31" s="20">
        <v>19</v>
      </c>
      <c r="Q31" s="51" t="s">
        <v>621</v>
      </c>
      <c r="R31" s="10" t="s">
        <v>235</v>
      </c>
      <c r="S31" s="71" t="s">
        <v>163</v>
      </c>
      <c r="T31" s="19" t="s">
        <v>12</v>
      </c>
      <c r="U31" s="19" t="s">
        <v>26</v>
      </c>
      <c r="V31" s="20">
        <v>22</v>
      </c>
      <c r="W31" s="51" t="s">
        <v>235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RASPADORI</v>
      </c>
      <c r="AI31" s="135" t="str">
        <f t="shared" si="15"/>
        <v>A</v>
      </c>
      <c r="AJ31" s="136" t="str">
        <f>A$4</f>
        <v>A.S. TOTTIGO</v>
      </c>
      <c r="AL31" s="135" t="str">
        <f>E31</f>
        <v>/28</v>
      </c>
      <c r="AN31" s="2">
        <f t="shared" si="8"/>
        <v>75</v>
      </c>
      <c r="BA31" s="2" t="str">
        <f>Disponibili!B31</f>
        <v>ZE PEDRO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GOLDANIGA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330</v>
      </c>
      <c r="G33" s="26" t="s">
        <v>32</v>
      </c>
      <c r="H33" s="27"/>
      <c r="I33" s="28"/>
      <c r="J33" s="28"/>
      <c r="K33" s="155">
        <v>330</v>
      </c>
      <c r="M33" s="26" t="s">
        <v>32</v>
      </c>
      <c r="N33" s="27"/>
      <c r="O33" s="28"/>
      <c r="P33" s="28"/>
      <c r="Q33" s="155">
        <v>330</v>
      </c>
      <c r="S33" s="26" t="s">
        <v>32</v>
      </c>
      <c r="T33" s="27"/>
      <c r="U33" s="28"/>
      <c r="V33" s="28"/>
      <c r="W33" s="155">
        <v>330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MORENO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319</v>
      </c>
      <c r="G34" s="29" t="s">
        <v>147</v>
      </c>
      <c r="H34" s="27"/>
      <c r="I34" s="28"/>
      <c r="J34" s="28"/>
      <c r="K34" s="155">
        <v>132</v>
      </c>
      <c r="M34" s="29" t="s">
        <v>147</v>
      </c>
      <c r="N34" s="27"/>
      <c r="O34" s="28"/>
      <c r="P34" s="28"/>
      <c r="Q34" s="155">
        <v>62</v>
      </c>
      <c r="S34" s="29" t="s">
        <v>147</v>
      </c>
      <c r="T34" s="27"/>
      <c r="U34" s="28"/>
      <c r="V34" s="28"/>
      <c r="W34" s="155">
        <v>59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MERET</v>
      </c>
      <c r="AI34" s="65" t="str">
        <f>B43</f>
        <v>P</v>
      </c>
      <c r="AJ34" s="65" t="str">
        <f>A$42</f>
        <v>FC NAPOLI 2012</v>
      </c>
      <c r="AK34" s="65" t="str">
        <f>(1-COUNTIF(AI34:AI60,"P"))&amp;"-"&amp;(8-COUNTIF(AI34:AI60,"D"))&amp;"-"&amp;(8-COUNTIF(AI34:AI60,"C"))&amp;"-"&amp;(5-COUNTIF(AI34:AI60,"A"))</f>
        <v>0-0-0-0</v>
      </c>
      <c r="AL34" s="65" t="str">
        <f>E43</f>
        <v>/27</v>
      </c>
      <c r="AM34" s="128">
        <f>E$78</f>
        <v>232</v>
      </c>
      <c r="AN34" s="65">
        <f>D43</f>
        <v>3</v>
      </c>
      <c r="AO34" s="129">
        <f>AM34+SUM(AN34:AN60)</f>
        <v>478</v>
      </c>
      <c r="AQ34" s="2" t="str">
        <f>IF(LEFT($AK34,1)="0",0,$AP$5)&amp;"-"&amp;IF(MID($AK34,3,1)="0",0,$AP$6)&amp;"-"&amp;IF(MID($AK34,5,1)="0",0,$AP$7)&amp;"-"&amp;IF(MID($AK34,7,1)="0",0,$AP$8)</f>
        <v>0-0-0-0</v>
      </c>
      <c r="BA34" s="2" t="str">
        <f>Disponibili!B34</f>
        <v>VALLE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15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VAN DER BREMPT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370</v>
      </c>
      <c r="G36" s="31" t="s">
        <v>33</v>
      </c>
      <c r="H36" s="28"/>
      <c r="I36" s="30"/>
      <c r="J36" s="28"/>
      <c r="K36" s="155">
        <v>297</v>
      </c>
      <c r="M36" s="31" t="s">
        <v>33</v>
      </c>
      <c r="N36" s="28"/>
      <c r="O36" s="30"/>
      <c r="P36" s="28"/>
      <c r="Q36" s="155">
        <v>291</v>
      </c>
      <c r="S36" s="31" t="s">
        <v>33</v>
      </c>
      <c r="T36" s="28"/>
      <c r="U36" s="30"/>
      <c r="V36" s="28"/>
      <c r="W36" s="155">
        <v>154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VOJVODA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BIANCHETTI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DI LORENZO</v>
      </c>
      <c r="AI38" s="65" t="str">
        <f t="shared" si="17"/>
        <v>D</v>
      </c>
      <c r="AJ38" s="65" t="str">
        <f t="shared" ref="AJ38:AJ60" si="18">A$42</f>
        <v>FC NAPOLI 2012</v>
      </c>
      <c r="AL38" s="65" t="str">
        <f t="shared" ref="AL38:AL60" si="19">E47</f>
        <v>/27</v>
      </c>
      <c r="AN38" s="65">
        <f t="shared" si="16"/>
        <v>7</v>
      </c>
      <c r="BA38" s="2" t="str">
        <f>Disponibili!B38</f>
        <v>CECCHERINI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EHIZIBUE</v>
      </c>
      <c r="AI39" s="65" t="str">
        <f t="shared" si="17"/>
        <v>D</v>
      </c>
      <c r="AJ39" s="65" t="str">
        <f t="shared" si="18"/>
        <v>FC NAPOLI 2012</v>
      </c>
      <c r="AL39" s="65" t="str">
        <f t="shared" si="19"/>
        <v>/28</v>
      </c>
      <c r="AN39" s="65">
        <f t="shared" si="16"/>
        <v>1</v>
      </c>
      <c r="BA39" s="2" t="str">
        <f>Disponibili!B39</f>
        <v>FAYE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279</v>
      </c>
      <c r="G40" s="26" t="s">
        <v>29</v>
      </c>
      <c r="H40" s="27"/>
      <c r="I40" s="30"/>
      <c r="J40" s="28"/>
      <c r="K40" s="157">
        <v>165</v>
      </c>
      <c r="M40" s="26" t="s">
        <v>29</v>
      </c>
      <c r="N40" s="27"/>
      <c r="O40" s="30"/>
      <c r="P40" s="28"/>
      <c r="Q40" s="157">
        <v>116</v>
      </c>
      <c r="S40" s="26" t="s">
        <v>29</v>
      </c>
      <c r="T40" s="27"/>
      <c r="U40" s="30"/>
      <c r="V40" s="28"/>
      <c r="W40" s="157">
        <v>235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GILA</v>
      </c>
      <c r="AI40" s="65" t="str">
        <f t="shared" si="17"/>
        <v>D</v>
      </c>
      <c r="AJ40" s="65" t="str">
        <f t="shared" si="18"/>
        <v>FC NAPOLI 2012</v>
      </c>
      <c r="AL40" s="65" t="str">
        <f t="shared" si="19"/>
        <v>/27</v>
      </c>
      <c r="AN40" s="65">
        <f t="shared" si="16"/>
        <v>3</v>
      </c>
      <c r="BA40" s="2" t="str">
        <f>Disponibili!B40</f>
        <v>FLORIANI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279</v>
      </c>
      <c r="G41" s="32" t="s">
        <v>24</v>
      </c>
      <c r="H41" s="33"/>
      <c r="I41" s="34"/>
      <c r="J41" s="35"/>
      <c r="K41" s="158">
        <v>165</v>
      </c>
      <c r="M41" s="32" t="s">
        <v>24</v>
      </c>
      <c r="N41" s="33"/>
      <c r="O41" s="34"/>
      <c r="P41" s="35"/>
      <c r="Q41" s="158">
        <v>116</v>
      </c>
      <c r="S41" s="32" t="s">
        <v>24</v>
      </c>
      <c r="T41" s="33"/>
      <c r="U41" s="34"/>
      <c r="V41" s="35"/>
      <c r="W41" s="158">
        <v>235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HIEN</v>
      </c>
      <c r="AI41" s="65" t="str">
        <f t="shared" si="17"/>
        <v>D</v>
      </c>
      <c r="AJ41" s="65" t="str">
        <f t="shared" si="18"/>
        <v>FC NAPOLI 2012</v>
      </c>
      <c r="AL41" s="65" t="str">
        <f t="shared" si="19"/>
        <v>/28</v>
      </c>
      <c r="AN41" s="65">
        <f t="shared" si="16"/>
        <v>2</v>
      </c>
      <c r="BA41" s="2" t="str">
        <f>Disponibili!B41</f>
        <v>FOLINO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603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604</v>
      </c>
      <c r="H42" s="17"/>
      <c r="I42" s="18"/>
      <c r="J42" s="99" t="s">
        <v>149</v>
      </c>
      <c r="K42" s="152" t="s">
        <v>148</v>
      </c>
      <c r="L42" s="123" t="str">
        <f>IF(Q78&lt;0,M42,"")</f>
        <v>FFC SANDRO MAZZOLA</v>
      </c>
      <c r="M42" s="16" t="s">
        <v>605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606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KOSSOUNOU</v>
      </c>
      <c r="AI42" s="65" t="str">
        <f t="shared" si="17"/>
        <v>D</v>
      </c>
      <c r="AJ42" s="65" t="str">
        <f t="shared" si="18"/>
        <v>FC NAPOLI 2012</v>
      </c>
      <c r="AL42" s="65" t="str">
        <f t="shared" si="19"/>
        <v>/28</v>
      </c>
      <c r="AN42" s="65">
        <f t="shared" si="16"/>
        <v>7</v>
      </c>
      <c r="BA42" s="2" t="str">
        <f>Disponibili!B42</f>
        <v>LUPERTO</v>
      </c>
      <c r="BB42" s="2" t="str">
        <f>Disponibili!A42</f>
        <v>D</v>
      </c>
      <c r="BG42" s="133"/>
      <c r="CD42" s="134"/>
    </row>
    <row r="43" spans="1:82" x14ac:dyDescent="0.25">
      <c r="A43" s="50" t="s">
        <v>126</v>
      </c>
      <c r="B43" s="19" t="s">
        <v>3</v>
      </c>
      <c r="C43" s="19" t="s">
        <v>21</v>
      </c>
      <c r="D43" s="20">
        <v>3</v>
      </c>
      <c r="E43" s="51" t="s">
        <v>235</v>
      </c>
      <c r="F43" s="10" t="s">
        <v>621</v>
      </c>
      <c r="G43" s="50" t="s">
        <v>223</v>
      </c>
      <c r="H43" s="19" t="s">
        <v>3</v>
      </c>
      <c r="I43" s="19" t="s">
        <v>9</v>
      </c>
      <c r="J43" s="20">
        <v>1</v>
      </c>
      <c r="K43" s="51" t="s">
        <v>621</v>
      </c>
      <c r="L43" s="10" t="s">
        <v>621</v>
      </c>
      <c r="M43" s="50" t="s">
        <v>238</v>
      </c>
      <c r="N43" s="19" t="s">
        <v>3</v>
      </c>
      <c r="O43" s="19" t="s">
        <v>192</v>
      </c>
      <c r="P43" s="20">
        <v>1</v>
      </c>
      <c r="Q43" s="51" t="s">
        <v>621</v>
      </c>
      <c r="R43" s="10" t="s">
        <v>602</v>
      </c>
      <c r="S43" s="50"/>
      <c r="T43" s="19" t="s">
        <v>0</v>
      </c>
      <c r="U43" s="19" t="s">
        <v>0</v>
      </c>
      <c r="V43" s="20"/>
      <c r="W43" s="51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OLIVERA</v>
      </c>
      <c r="AI43" s="65" t="str">
        <f t="shared" si="17"/>
        <v>D</v>
      </c>
      <c r="AJ43" s="65" t="str">
        <f t="shared" si="18"/>
        <v>FC NAPOLI 2012</v>
      </c>
      <c r="AL43" s="65" t="str">
        <f t="shared" si="19"/>
        <v>/28</v>
      </c>
      <c r="AN43" s="65">
        <f t="shared" si="16"/>
        <v>3</v>
      </c>
      <c r="BA43" s="2" t="str">
        <f>Disponibili!B43</f>
        <v>BALBO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21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9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192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0</v>
      </c>
      <c r="U44" s="19" t="s">
        <v>0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OSTIGARD</v>
      </c>
      <c r="AI44" s="65" t="str">
        <f t="shared" si="17"/>
        <v>D</v>
      </c>
      <c r="AJ44" s="65" t="str">
        <f t="shared" si="18"/>
        <v>FC NAPOLI 2012</v>
      </c>
      <c r="AL44" s="65" t="str">
        <f t="shared" si="19"/>
        <v>/28</v>
      </c>
      <c r="AN44" s="2">
        <f t="shared" si="16"/>
        <v>1</v>
      </c>
      <c r="BA44" s="2" t="str">
        <f>Disponibili!B44</f>
        <v>COMUZZO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21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9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192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0</v>
      </c>
      <c r="U45" s="19" t="s">
        <v>0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PEZZELLA</v>
      </c>
      <c r="AI45" s="65" t="str">
        <f t="shared" si="17"/>
        <v>D</v>
      </c>
      <c r="AJ45" s="65" t="str">
        <f t="shared" si="18"/>
        <v>FC NAPOLI 2012</v>
      </c>
      <c r="AL45" s="65" t="str">
        <f t="shared" si="19"/>
        <v>/28</v>
      </c>
      <c r="AN45" s="2">
        <f t="shared" si="16"/>
        <v>1</v>
      </c>
      <c r="BA45" s="2" t="str">
        <f>Disponibili!B45</f>
        <v>DODO'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21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9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192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0</v>
      </c>
      <c r="U46" s="67" t="s">
        <v>0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>
        <f t="shared" si="16"/>
        <v>0</v>
      </c>
      <c r="BA46" s="2" t="str">
        <f>Disponibili!B46</f>
        <v>FORTINI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66</v>
      </c>
      <c r="B47" s="63" t="s">
        <v>6</v>
      </c>
      <c r="C47" s="63" t="s">
        <v>21</v>
      </c>
      <c r="D47" s="64">
        <v>7</v>
      </c>
      <c r="E47" s="154" t="s">
        <v>235</v>
      </c>
      <c r="F47" s="10" t="s">
        <v>235</v>
      </c>
      <c r="G47" s="70" t="s">
        <v>178</v>
      </c>
      <c r="H47" s="63" t="s">
        <v>6</v>
      </c>
      <c r="I47" s="63" t="s">
        <v>5</v>
      </c>
      <c r="J47" s="64">
        <v>5</v>
      </c>
      <c r="K47" s="154" t="s">
        <v>235</v>
      </c>
      <c r="L47" s="10" t="s">
        <v>235</v>
      </c>
      <c r="M47" s="70" t="s">
        <v>46</v>
      </c>
      <c r="N47" s="63" t="s">
        <v>6</v>
      </c>
      <c r="O47" s="63" t="s">
        <v>20</v>
      </c>
      <c r="P47" s="64">
        <v>26</v>
      </c>
      <c r="Q47" s="154" t="s">
        <v>235</v>
      </c>
      <c r="R47" s="10" t="s">
        <v>621</v>
      </c>
      <c r="S47" s="70" t="s">
        <v>552</v>
      </c>
      <c r="T47" s="63" t="s">
        <v>6</v>
      </c>
      <c r="U47" s="63" t="s">
        <v>8</v>
      </c>
      <c r="V47" s="64">
        <v>1</v>
      </c>
      <c r="W47" s="154" t="s">
        <v>621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ANGUISSA</v>
      </c>
      <c r="AI47" s="65" t="str">
        <f t="shared" si="17"/>
        <v>C</v>
      </c>
      <c r="AJ47" s="65" t="str">
        <f t="shared" si="18"/>
        <v>FC NAPOLI 2012</v>
      </c>
      <c r="AL47" s="65" t="str">
        <f t="shared" si="19"/>
        <v>/27</v>
      </c>
      <c r="AN47" s="65">
        <f t="shared" si="16"/>
        <v>23</v>
      </c>
      <c r="BA47" s="2" t="str">
        <f>Disponibili!B47</f>
        <v>GOSENS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179</v>
      </c>
      <c r="B48" s="19" t="s">
        <v>6</v>
      </c>
      <c r="C48" s="19" t="s">
        <v>8</v>
      </c>
      <c r="D48" s="20">
        <v>1</v>
      </c>
      <c r="E48" s="51" t="s">
        <v>621</v>
      </c>
      <c r="F48" s="10" t="s">
        <v>621</v>
      </c>
      <c r="G48" s="70" t="s">
        <v>196</v>
      </c>
      <c r="H48" s="19" t="s">
        <v>6</v>
      </c>
      <c r="I48" s="19" t="s">
        <v>27</v>
      </c>
      <c r="J48" s="20">
        <v>2</v>
      </c>
      <c r="K48" s="51" t="s">
        <v>621</v>
      </c>
      <c r="L48" s="10" t="s">
        <v>621</v>
      </c>
      <c r="M48" s="70" t="s">
        <v>404</v>
      </c>
      <c r="N48" s="19" t="s">
        <v>6</v>
      </c>
      <c r="O48" s="19" t="s">
        <v>247</v>
      </c>
      <c r="P48" s="20">
        <v>1</v>
      </c>
      <c r="Q48" s="51" t="s">
        <v>621</v>
      </c>
      <c r="R48" s="10" t="s">
        <v>621</v>
      </c>
      <c r="S48" s="70" t="s">
        <v>291</v>
      </c>
      <c r="T48" s="19" t="s">
        <v>6</v>
      </c>
      <c r="U48" s="19" t="s">
        <v>21</v>
      </c>
      <c r="V48" s="20">
        <v>9</v>
      </c>
      <c r="W48" s="51" t="s">
        <v>621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COULIBALY</v>
      </c>
      <c r="AI48" s="65" t="str">
        <f t="shared" si="17"/>
        <v>C</v>
      </c>
      <c r="AJ48" s="65" t="str">
        <f t="shared" si="18"/>
        <v>FC NAPOLI 2012</v>
      </c>
      <c r="AL48" s="65" t="str">
        <f t="shared" si="19"/>
        <v>/28</v>
      </c>
      <c r="AN48" s="65">
        <f t="shared" si="16"/>
        <v>1</v>
      </c>
      <c r="BA48" s="2" t="str">
        <f>Disponibili!B48</f>
        <v>KOUADIO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176</v>
      </c>
      <c r="B49" s="19" t="s">
        <v>6</v>
      </c>
      <c r="C49" s="19" t="s">
        <v>10</v>
      </c>
      <c r="D49" s="20">
        <v>3</v>
      </c>
      <c r="E49" s="51" t="s">
        <v>235</v>
      </c>
      <c r="F49" s="10" t="s">
        <v>235</v>
      </c>
      <c r="G49" s="70" t="s">
        <v>41</v>
      </c>
      <c r="H49" s="19" t="s">
        <v>6</v>
      </c>
      <c r="I49" s="19" t="s">
        <v>26</v>
      </c>
      <c r="J49" s="20">
        <v>1</v>
      </c>
      <c r="K49" s="51" t="s">
        <v>235</v>
      </c>
      <c r="L49" s="10" t="s">
        <v>621</v>
      </c>
      <c r="M49" s="70" t="s">
        <v>285</v>
      </c>
      <c r="N49" s="19" t="s">
        <v>6</v>
      </c>
      <c r="O49" s="19" t="s">
        <v>134</v>
      </c>
      <c r="P49" s="20">
        <v>1</v>
      </c>
      <c r="Q49" s="51" t="s">
        <v>621</v>
      </c>
      <c r="R49" s="10" t="s">
        <v>621</v>
      </c>
      <c r="S49" s="70" t="s">
        <v>84</v>
      </c>
      <c r="T49" s="19" t="s">
        <v>6</v>
      </c>
      <c r="U49" s="19" t="s">
        <v>20</v>
      </c>
      <c r="V49" s="20">
        <v>9</v>
      </c>
      <c r="W49" s="51" t="s">
        <v>621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FRATTESI</v>
      </c>
      <c r="AI49" s="65" t="str">
        <f t="shared" si="17"/>
        <v>C</v>
      </c>
      <c r="AJ49" s="65" t="str">
        <f t="shared" si="18"/>
        <v>FC NAPOLI 2012</v>
      </c>
      <c r="AL49" s="65" t="str">
        <f t="shared" si="19"/>
        <v>/28</v>
      </c>
      <c r="AN49" s="65">
        <f t="shared" si="16"/>
        <v>3</v>
      </c>
      <c r="BA49" s="2" t="str">
        <f>Disponibili!B49</f>
        <v>LAMPTEY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144</v>
      </c>
      <c r="B50" s="19" t="s">
        <v>6</v>
      </c>
      <c r="C50" s="19" t="s">
        <v>26</v>
      </c>
      <c r="D50" s="20">
        <v>2</v>
      </c>
      <c r="E50" s="51" t="s">
        <v>621</v>
      </c>
      <c r="F50" s="10" t="s">
        <v>621</v>
      </c>
      <c r="G50" s="70" t="s">
        <v>144</v>
      </c>
      <c r="H50" s="19" t="s">
        <v>6</v>
      </c>
      <c r="I50" s="19" t="s">
        <v>26</v>
      </c>
      <c r="J50" s="20">
        <v>1</v>
      </c>
      <c r="K50" s="51" t="s">
        <v>621</v>
      </c>
      <c r="L50" s="10" t="s">
        <v>621</v>
      </c>
      <c r="M50" s="70" t="s">
        <v>261</v>
      </c>
      <c r="N50" s="19" t="s">
        <v>6</v>
      </c>
      <c r="O50" s="19" t="s">
        <v>192</v>
      </c>
      <c r="P50" s="20">
        <v>2</v>
      </c>
      <c r="Q50" s="51" t="s">
        <v>621</v>
      </c>
      <c r="R50" s="10" t="s">
        <v>621</v>
      </c>
      <c r="S50" s="70" t="s">
        <v>514</v>
      </c>
      <c r="T50" s="19" t="s">
        <v>6</v>
      </c>
      <c r="U50" s="19" t="s">
        <v>192</v>
      </c>
      <c r="V50" s="20">
        <v>3</v>
      </c>
      <c r="W50" s="51" t="s">
        <v>621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GAETANO</v>
      </c>
      <c r="AI50" s="65" t="str">
        <f t="shared" si="17"/>
        <v>C</v>
      </c>
      <c r="AJ50" s="65" t="str">
        <f t="shared" si="18"/>
        <v>FC NAPOLI 2012</v>
      </c>
      <c r="AL50" s="65" t="str">
        <f t="shared" si="19"/>
        <v>/28</v>
      </c>
      <c r="AN50" s="65">
        <f t="shared" si="16"/>
        <v>3</v>
      </c>
      <c r="BA50" s="2" t="str">
        <f>Disponibili!B50</f>
        <v>PARISI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249</v>
      </c>
      <c r="B51" s="19" t="s">
        <v>6</v>
      </c>
      <c r="C51" s="19" t="s">
        <v>26</v>
      </c>
      <c r="D51" s="20">
        <v>7</v>
      </c>
      <c r="E51" s="51" t="s">
        <v>621</v>
      </c>
      <c r="F51" s="10" t="s">
        <v>621</v>
      </c>
      <c r="G51" s="70" t="s">
        <v>152</v>
      </c>
      <c r="H51" s="19" t="s">
        <v>6</v>
      </c>
      <c r="I51" s="19" t="s">
        <v>26</v>
      </c>
      <c r="J51" s="20">
        <v>1</v>
      </c>
      <c r="K51" s="51" t="s">
        <v>621</v>
      </c>
      <c r="L51" s="10" t="s">
        <v>621</v>
      </c>
      <c r="M51" s="70" t="s">
        <v>159</v>
      </c>
      <c r="N51" s="19" t="s">
        <v>6</v>
      </c>
      <c r="O51" s="19" t="s">
        <v>150</v>
      </c>
      <c r="P51" s="20">
        <v>2</v>
      </c>
      <c r="Q51" s="51" t="s">
        <v>621</v>
      </c>
      <c r="R51" s="10" t="s">
        <v>621</v>
      </c>
      <c r="S51" s="70" t="s">
        <v>472</v>
      </c>
      <c r="T51" s="19" t="s">
        <v>6</v>
      </c>
      <c r="U51" s="19" t="s">
        <v>21</v>
      </c>
      <c r="V51" s="20">
        <v>2</v>
      </c>
      <c r="W51" s="51" t="s">
        <v>621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KEITA</v>
      </c>
      <c r="AI51" s="65" t="str">
        <f t="shared" si="17"/>
        <v>C</v>
      </c>
      <c r="AJ51" s="65" t="str">
        <f t="shared" si="18"/>
        <v>FC NAPOLI 2012</v>
      </c>
      <c r="AL51" s="65" t="str">
        <f t="shared" si="19"/>
        <v>/27</v>
      </c>
      <c r="AN51" s="65">
        <f t="shared" si="16"/>
        <v>1</v>
      </c>
      <c r="BA51" s="2" t="str">
        <f>Disponibili!B51</f>
        <v>DOUCOURE'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293</v>
      </c>
      <c r="B52" s="19" t="s">
        <v>6</v>
      </c>
      <c r="C52" s="19" t="s">
        <v>21</v>
      </c>
      <c r="D52" s="20">
        <v>3</v>
      </c>
      <c r="E52" s="51" t="s">
        <v>621</v>
      </c>
      <c r="F52" s="10" t="s">
        <v>621</v>
      </c>
      <c r="G52" s="70" t="s">
        <v>165</v>
      </c>
      <c r="H52" s="19" t="s">
        <v>6</v>
      </c>
      <c r="I52" s="19" t="s">
        <v>27</v>
      </c>
      <c r="J52" s="20">
        <v>1</v>
      </c>
      <c r="K52" s="51" t="s">
        <v>621</v>
      </c>
      <c r="L52" s="10" t="s">
        <v>621</v>
      </c>
      <c r="M52" s="70" t="s">
        <v>232</v>
      </c>
      <c r="N52" s="19" t="s">
        <v>6</v>
      </c>
      <c r="O52" s="19" t="s">
        <v>192</v>
      </c>
      <c r="P52" s="20">
        <v>2</v>
      </c>
      <c r="Q52" s="51" t="s">
        <v>621</v>
      </c>
      <c r="R52" s="10" t="s">
        <v>621</v>
      </c>
      <c r="S52" s="70" t="s">
        <v>402</v>
      </c>
      <c r="T52" s="19" t="s">
        <v>6</v>
      </c>
      <c r="U52" s="19" t="s">
        <v>5</v>
      </c>
      <c r="V52" s="20">
        <v>5</v>
      </c>
      <c r="W52" s="51" t="s">
        <v>621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ROWE</v>
      </c>
      <c r="AI52" s="65" t="str">
        <f t="shared" si="17"/>
        <v>C</v>
      </c>
      <c r="AJ52" s="65" t="str">
        <f t="shared" si="18"/>
        <v>FC NAPOLI 2012</v>
      </c>
      <c r="AL52" s="65" t="str">
        <f t="shared" si="19"/>
        <v>/28</v>
      </c>
      <c r="AN52" s="65">
        <f t="shared" si="16"/>
        <v>6</v>
      </c>
      <c r="BA52" s="2" t="str">
        <f>Disponibili!B52</f>
        <v>MARCANDALLI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394</v>
      </c>
      <c r="B53" s="19" t="s">
        <v>6</v>
      </c>
      <c r="C53" s="19" t="s">
        <v>151</v>
      </c>
      <c r="D53" s="20">
        <v>1</v>
      </c>
      <c r="E53" s="51" t="s">
        <v>621</v>
      </c>
      <c r="F53" s="10" t="s">
        <v>621</v>
      </c>
      <c r="G53" s="70" t="s">
        <v>71</v>
      </c>
      <c r="H53" s="19" t="s">
        <v>6</v>
      </c>
      <c r="I53" s="19" t="s">
        <v>10</v>
      </c>
      <c r="J53" s="20">
        <v>1</v>
      </c>
      <c r="K53" s="51" t="s">
        <v>621</v>
      </c>
      <c r="L53" s="10" t="s">
        <v>621</v>
      </c>
      <c r="M53" s="70" t="s">
        <v>486</v>
      </c>
      <c r="N53" s="19" t="s">
        <v>6</v>
      </c>
      <c r="O53" s="19" t="s">
        <v>193</v>
      </c>
      <c r="P53" s="20">
        <v>1</v>
      </c>
      <c r="Q53" s="51" t="s">
        <v>621</v>
      </c>
      <c r="R53" s="10" t="s">
        <v>235</v>
      </c>
      <c r="S53" s="70" t="s">
        <v>249</v>
      </c>
      <c r="T53" s="19" t="s">
        <v>6</v>
      </c>
      <c r="U53" s="19" t="s">
        <v>26</v>
      </c>
      <c r="V53" s="20">
        <v>1</v>
      </c>
      <c r="W53" s="51" t="s">
        <v>235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TOURE'</v>
      </c>
      <c r="AI53" s="65" t="str">
        <f t="shared" si="17"/>
        <v>C</v>
      </c>
      <c r="AJ53" s="65" t="str">
        <f t="shared" si="18"/>
        <v>FC NAPOLI 2012</v>
      </c>
      <c r="AL53" s="65" t="str">
        <f t="shared" si="19"/>
        <v>/28</v>
      </c>
      <c r="AN53" s="65">
        <f t="shared" si="16"/>
        <v>2</v>
      </c>
      <c r="BA53" s="2" t="str">
        <f>Disponibili!B53</f>
        <v>OTOA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173</v>
      </c>
      <c r="B54" s="19" t="s">
        <v>6</v>
      </c>
      <c r="C54" s="19" t="s">
        <v>239</v>
      </c>
      <c r="D54" s="20">
        <v>1</v>
      </c>
      <c r="E54" s="51" t="s">
        <v>621</v>
      </c>
      <c r="F54" s="10" t="s">
        <v>621</v>
      </c>
      <c r="G54" s="70" t="s">
        <v>45</v>
      </c>
      <c r="H54" s="19" t="s">
        <v>6</v>
      </c>
      <c r="I54" s="19" t="s">
        <v>10</v>
      </c>
      <c r="J54" s="20">
        <v>1</v>
      </c>
      <c r="K54" s="51" t="s">
        <v>621</v>
      </c>
      <c r="L54" s="10" t="s">
        <v>235</v>
      </c>
      <c r="M54" s="70" t="s">
        <v>258</v>
      </c>
      <c r="N54" s="19" t="s">
        <v>6</v>
      </c>
      <c r="O54" s="19" t="s">
        <v>150</v>
      </c>
      <c r="P54" s="20">
        <v>1</v>
      </c>
      <c r="Q54" s="51" t="s">
        <v>235</v>
      </c>
      <c r="R54" s="10" t="s">
        <v>621</v>
      </c>
      <c r="S54" s="70" t="s">
        <v>78</v>
      </c>
      <c r="T54" s="19" t="s">
        <v>6</v>
      </c>
      <c r="U54" s="19" t="s">
        <v>22</v>
      </c>
      <c r="V54" s="20">
        <v>5</v>
      </c>
      <c r="W54" s="51" t="s">
        <v>621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 t="str">
        <f t="shared" si="17"/>
        <v>ZERBIN</v>
      </c>
      <c r="AI54" s="65" t="str">
        <f t="shared" si="17"/>
        <v>C</v>
      </c>
      <c r="AJ54" s="65" t="str">
        <f t="shared" si="18"/>
        <v>FC NAPOLI 2012</v>
      </c>
      <c r="AL54" s="65" t="str">
        <f t="shared" si="19"/>
        <v>/28</v>
      </c>
      <c r="AN54" s="65">
        <f t="shared" si="16"/>
        <v>3</v>
      </c>
      <c r="BA54" s="2" t="str">
        <f>Disponibili!B54</f>
        <v>OUEDRAOGO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/>
      <c r="B55" s="67" t="s">
        <v>0</v>
      </c>
      <c r="C55" s="67" t="s">
        <v>0</v>
      </c>
      <c r="D55" s="68"/>
      <c r="E55" s="153" t="s">
        <v>0</v>
      </c>
      <c r="F55" s="69" t="s">
        <v>0</v>
      </c>
      <c r="G55" s="71" t="s">
        <v>0</v>
      </c>
      <c r="H55" s="67" t="s">
        <v>0</v>
      </c>
      <c r="I55" s="67" t="s">
        <v>0</v>
      </c>
      <c r="J55" s="68" t="s">
        <v>0</v>
      </c>
      <c r="K55" s="153" t="s">
        <v>0</v>
      </c>
      <c r="L55" s="69" t="s">
        <v>0</v>
      </c>
      <c r="M55" s="71"/>
      <c r="N55" s="67" t="s">
        <v>0</v>
      </c>
      <c r="O55" s="67" t="s">
        <v>0</v>
      </c>
      <c r="P55" s="68"/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SABELLI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132</v>
      </c>
      <c r="B56" s="63" t="s">
        <v>11</v>
      </c>
      <c r="C56" s="63" t="s">
        <v>21</v>
      </c>
      <c r="D56" s="64">
        <v>23</v>
      </c>
      <c r="E56" s="154" t="s">
        <v>235</v>
      </c>
      <c r="F56" s="10" t="s">
        <v>235</v>
      </c>
      <c r="G56" s="70" t="s">
        <v>39</v>
      </c>
      <c r="H56" s="63" t="s">
        <v>11</v>
      </c>
      <c r="I56" s="63" t="s">
        <v>7</v>
      </c>
      <c r="J56" s="64">
        <v>51</v>
      </c>
      <c r="K56" s="154" t="s">
        <v>235</v>
      </c>
      <c r="L56" s="10" t="s">
        <v>621</v>
      </c>
      <c r="M56" s="70" t="s">
        <v>419</v>
      </c>
      <c r="N56" s="63" t="s">
        <v>11</v>
      </c>
      <c r="O56" s="63" t="s">
        <v>21</v>
      </c>
      <c r="P56" s="64">
        <v>77</v>
      </c>
      <c r="Q56" s="154" t="s">
        <v>621</v>
      </c>
      <c r="R56" s="10" t="s">
        <v>621</v>
      </c>
      <c r="S56" s="70" t="s">
        <v>410</v>
      </c>
      <c r="T56" s="63" t="s">
        <v>11</v>
      </c>
      <c r="U56" s="63" t="s">
        <v>22</v>
      </c>
      <c r="V56" s="64">
        <v>3</v>
      </c>
      <c r="W56" s="154" t="s">
        <v>621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DOVBYK</v>
      </c>
      <c r="AI56" s="65" t="str">
        <f t="shared" si="17"/>
        <v>A</v>
      </c>
      <c r="AJ56" s="65" t="str">
        <f t="shared" si="18"/>
        <v>FC NAPOLI 2012</v>
      </c>
      <c r="AL56" s="65" t="str">
        <f t="shared" si="19"/>
        <v>/28</v>
      </c>
      <c r="AN56" s="65">
        <f t="shared" si="16"/>
        <v>13</v>
      </c>
      <c r="BA56" s="2" t="str">
        <f>Disponibili!B56</f>
        <v>ZATTERSTROM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337</v>
      </c>
      <c r="B57" s="19" t="s">
        <v>11</v>
      </c>
      <c r="C57" s="19" t="s">
        <v>134</v>
      </c>
      <c r="D57" s="20">
        <v>1</v>
      </c>
      <c r="E57" s="51" t="s">
        <v>621</v>
      </c>
      <c r="F57" s="10" t="s">
        <v>621</v>
      </c>
      <c r="G57" s="70" t="s">
        <v>325</v>
      </c>
      <c r="H57" s="19" t="s">
        <v>11</v>
      </c>
      <c r="I57" s="19" t="s">
        <v>10</v>
      </c>
      <c r="J57" s="20">
        <v>1</v>
      </c>
      <c r="K57" s="51" t="s">
        <v>621</v>
      </c>
      <c r="L57" s="10" t="s">
        <v>621</v>
      </c>
      <c r="M57" s="70" t="s">
        <v>313</v>
      </c>
      <c r="N57" s="19" t="s">
        <v>11</v>
      </c>
      <c r="O57" s="19" t="s">
        <v>22</v>
      </c>
      <c r="P57" s="20">
        <v>1</v>
      </c>
      <c r="Q57" s="51" t="s">
        <v>621</v>
      </c>
      <c r="R57" s="10" t="s">
        <v>235</v>
      </c>
      <c r="S57" s="70" t="s">
        <v>210</v>
      </c>
      <c r="T57" s="19" t="s">
        <v>11</v>
      </c>
      <c r="U57" s="19" t="s">
        <v>8</v>
      </c>
      <c r="V57" s="20">
        <v>1</v>
      </c>
      <c r="W57" s="51" t="s">
        <v>235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HOJLUND</v>
      </c>
      <c r="AI57" s="65" t="str">
        <f t="shared" si="17"/>
        <v>A</v>
      </c>
      <c r="AJ57" s="65" t="str">
        <f t="shared" si="18"/>
        <v>FC NAPOLI 2012</v>
      </c>
      <c r="AL57" s="65" t="str">
        <f t="shared" si="19"/>
        <v>/28</v>
      </c>
      <c r="AN57" s="65">
        <f t="shared" si="16"/>
        <v>110</v>
      </c>
      <c r="BA57" s="2" t="str">
        <f>Disponibili!B57</f>
        <v>COCCHI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80</v>
      </c>
      <c r="B58" s="19" t="s">
        <v>11</v>
      </c>
      <c r="C58" s="19" t="s">
        <v>7</v>
      </c>
      <c r="D58" s="20">
        <v>3</v>
      </c>
      <c r="E58" s="51" t="s">
        <v>621</v>
      </c>
      <c r="F58" s="10" t="s">
        <v>621</v>
      </c>
      <c r="G58" s="70" t="s">
        <v>423</v>
      </c>
      <c r="H58" s="19" t="s">
        <v>11</v>
      </c>
      <c r="I58" s="19" t="s">
        <v>5</v>
      </c>
      <c r="J58" s="20">
        <v>1</v>
      </c>
      <c r="K58" s="51" t="s">
        <v>621</v>
      </c>
      <c r="L58" s="10" t="s">
        <v>621</v>
      </c>
      <c r="M58" s="70" t="s">
        <v>457</v>
      </c>
      <c r="N58" s="19" t="s">
        <v>11</v>
      </c>
      <c r="O58" s="19" t="s">
        <v>4</v>
      </c>
      <c r="P58" s="20">
        <v>2</v>
      </c>
      <c r="Q58" s="51" t="s">
        <v>621</v>
      </c>
      <c r="R58" s="10" t="s">
        <v>235</v>
      </c>
      <c r="S58" s="70" t="s">
        <v>512</v>
      </c>
      <c r="T58" s="19" t="s">
        <v>11</v>
      </c>
      <c r="U58" s="19" t="s">
        <v>21</v>
      </c>
      <c r="V58" s="20">
        <v>12</v>
      </c>
      <c r="W58" s="51" t="s">
        <v>235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KRSTOVIC</v>
      </c>
      <c r="AI58" s="65" t="str">
        <f t="shared" si="17"/>
        <v>A</v>
      </c>
      <c r="AJ58" s="65" t="str">
        <f t="shared" si="18"/>
        <v>FC NAPOLI 2012</v>
      </c>
      <c r="AL58" s="65" t="str">
        <f t="shared" si="19"/>
        <v>/28</v>
      </c>
      <c r="AN58" s="65">
        <f t="shared" si="16"/>
        <v>37</v>
      </c>
      <c r="BA58" s="2" t="str">
        <f>Disponibili!B58</f>
        <v>DARMIAN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182</v>
      </c>
      <c r="B59" s="19" t="s">
        <v>11</v>
      </c>
      <c r="C59" s="19" t="s">
        <v>150</v>
      </c>
      <c r="D59" s="20">
        <v>3</v>
      </c>
      <c r="E59" s="51" t="s">
        <v>621</v>
      </c>
      <c r="F59" s="10" t="s">
        <v>235</v>
      </c>
      <c r="G59" s="70" t="s">
        <v>226</v>
      </c>
      <c r="H59" s="19" t="s">
        <v>11</v>
      </c>
      <c r="I59" s="19" t="s">
        <v>5</v>
      </c>
      <c r="J59" s="20">
        <v>16</v>
      </c>
      <c r="K59" s="51" t="s">
        <v>235</v>
      </c>
      <c r="L59" s="10" t="s">
        <v>621</v>
      </c>
      <c r="M59" s="70" t="s">
        <v>50</v>
      </c>
      <c r="N59" s="19" t="s">
        <v>11</v>
      </c>
      <c r="O59" s="19" t="s">
        <v>21</v>
      </c>
      <c r="P59" s="20">
        <v>39</v>
      </c>
      <c r="Q59" s="51" t="s">
        <v>621</v>
      </c>
      <c r="R59" s="10" t="s">
        <v>621</v>
      </c>
      <c r="S59" s="70" t="s">
        <v>579</v>
      </c>
      <c r="T59" s="19" t="s">
        <v>11</v>
      </c>
      <c r="U59" s="19" t="s">
        <v>192</v>
      </c>
      <c r="V59" s="20">
        <v>1</v>
      </c>
      <c r="W59" s="51" t="s">
        <v>621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SANABRIA</v>
      </c>
      <c r="AI59" s="65" t="str">
        <f t="shared" si="17"/>
        <v>A</v>
      </c>
      <c r="AJ59" s="65" t="str">
        <f t="shared" si="18"/>
        <v>FC NAPOLI 2012</v>
      </c>
      <c r="AL59" s="65" t="str">
        <f t="shared" si="19"/>
        <v>/28</v>
      </c>
      <c r="AN59" s="65">
        <f t="shared" si="16"/>
        <v>9</v>
      </c>
      <c r="BA59" s="2" t="str">
        <f>Disponibili!B59</f>
        <v>DE VRIJ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477</v>
      </c>
      <c r="B60" s="19" t="s">
        <v>11</v>
      </c>
      <c r="C60" s="19" t="s">
        <v>193</v>
      </c>
      <c r="D60" s="20">
        <v>1</v>
      </c>
      <c r="E60" s="51" t="s">
        <v>235</v>
      </c>
      <c r="F60" s="10" t="s">
        <v>621</v>
      </c>
      <c r="G60" s="70" t="s">
        <v>342</v>
      </c>
      <c r="H60" s="19" t="s">
        <v>11</v>
      </c>
      <c r="I60" s="19" t="s">
        <v>4</v>
      </c>
      <c r="J60" s="20">
        <v>23</v>
      </c>
      <c r="K60" s="51" t="s">
        <v>621</v>
      </c>
      <c r="L60" s="10" t="s">
        <v>621</v>
      </c>
      <c r="M60" s="70" t="s">
        <v>131</v>
      </c>
      <c r="N60" s="19" t="s">
        <v>11</v>
      </c>
      <c r="O60" s="19" t="s">
        <v>4</v>
      </c>
      <c r="P60" s="20">
        <v>1</v>
      </c>
      <c r="Q60" s="51" t="s">
        <v>621</v>
      </c>
      <c r="R60" s="10" t="s">
        <v>621</v>
      </c>
      <c r="S60" s="70" t="s">
        <v>418</v>
      </c>
      <c r="T60" s="19" t="s">
        <v>11</v>
      </c>
      <c r="U60" s="19" t="s">
        <v>4</v>
      </c>
      <c r="V60" s="20">
        <v>16</v>
      </c>
      <c r="W60" s="51" t="s">
        <v>621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VITINHA</v>
      </c>
      <c r="AI60" s="135" t="str">
        <f t="shared" si="17"/>
        <v>A</v>
      </c>
      <c r="AJ60" s="136" t="str">
        <f t="shared" si="18"/>
        <v>FC NAPOLI 2012</v>
      </c>
      <c r="AL60" s="135" t="str">
        <f t="shared" si="19"/>
        <v>/28</v>
      </c>
      <c r="AN60" s="65">
        <f t="shared" si="16"/>
        <v>7</v>
      </c>
      <c r="BA60" s="2" t="str">
        <f>Disponibili!B60</f>
        <v>DIMARCO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489</v>
      </c>
      <c r="B61" s="19" t="s">
        <v>11</v>
      </c>
      <c r="C61" s="19" t="s">
        <v>22</v>
      </c>
      <c r="D61" s="20">
        <v>6</v>
      </c>
      <c r="E61" s="51" t="s">
        <v>621</v>
      </c>
      <c r="F61" s="10" t="s">
        <v>621</v>
      </c>
      <c r="G61" s="70" t="s">
        <v>155</v>
      </c>
      <c r="H61" s="19" t="s">
        <v>11</v>
      </c>
      <c r="I61" s="19" t="s">
        <v>20</v>
      </c>
      <c r="J61" s="20">
        <v>1</v>
      </c>
      <c r="K61" s="51" t="s">
        <v>621</v>
      </c>
      <c r="L61" s="10" t="s">
        <v>621</v>
      </c>
      <c r="M61" s="70" t="s">
        <v>489</v>
      </c>
      <c r="N61" s="19" t="s">
        <v>11</v>
      </c>
      <c r="O61" s="19" t="s">
        <v>22</v>
      </c>
      <c r="P61" s="20">
        <v>2</v>
      </c>
      <c r="Q61" s="51" t="s">
        <v>621</v>
      </c>
      <c r="R61" s="10" t="s">
        <v>235</v>
      </c>
      <c r="S61" s="70" t="s">
        <v>385</v>
      </c>
      <c r="T61" s="19" t="s">
        <v>11</v>
      </c>
      <c r="U61" s="19" t="s">
        <v>192</v>
      </c>
      <c r="V61" s="20">
        <v>6</v>
      </c>
      <c r="W61" s="51" t="s">
        <v>235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CABAL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508</v>
      </c>
      <c r="B62" s="19" t="s">
        <v>11</v>
      </c>
      <c r="C62" s="19" t="s">
        <v>245</v>
      </c>
      <c r="D62" s="20">
        <v>2</v>
      </c>
      <c r="E62" s="51" t="s">
        <v>621</v>
      </c>
      <c r="F62" s="10" t="s">
        <v>621</v>
      </c>
      <c r="G62" s="70" t="s">
        <v>330</v>
      </c>
      <c r="H62" s="19" t="s">
        <v>11</v>
      </c>
      <c r="I62" s="19" t="s">
        <v>239</v>
      </c>
      <c r="J62" s="20">
        <v>1</v>
      </c>
      <c r="K62" s="51" t="s">
        <v>621</v>
      </c>
      <c r="L62" s="10" t="s">
        <v>621</v>
      </c>
      <c r="M62" s="70" t="s">
        <v>360</v>
      </c>
      <c r="N62" s="19" t="s">
        <v>11</v>
      </c>
      <c r="O62" s="19" t="s">
        <v>51</v>
      </c>
      <c r="P62" s="20">
        <v>1</v>
      </c>
      <c r="Q62" s="51" t="s">
        <v>621</v>
      </c>
      <c r="R62" s="10" t="s">
        <v>621</v>
      </c>
      <c r="S62" s="70" t="s">
        <v>494</v>
      </c>
      <c r="T62" s="19" t="s">
        <v>11</v>
      </c>
      <c r="U62" s="19" t="s">
        <v>21</v>
      </c>
      <c r="V62" s="20">
        <v>2</v>
      </c>
      <c r="W62" s="51" t="s">
        <v>621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HOLM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 t="s">
        <v>207</v>
      </c>
      <c r="B63" s="19" t="s">
        <v>11</v>
      </c>
      <c r="C63" s="19" t="s">
        <v>239</v>
      </c>
      <c r="D63" s="20">
        <v>3</v>
      </c>
      <c r="E63" s="51" t="s">
        <v>621</v>
      </c>
      <c r="F63" s="10" t="s">
        <v>602</v>
      </c>
      <c r="G63" s="70"/>
      <c r="H63" s="19" t="s">
        <v>0</v>
      </c>
      <c r="I63" s="19" t="s">
        <v>0</v>
      </c>
      <c r="J63" s="20"/>
      <c r="K63" s="51"/>
      <c r="L63" s="10" t="s">
        <v>235</v>
      </c>
      <c r="M63" s="70" t="s">
        <v>511</v>
      </c>
      <c r="N63" s="19" t="s">
        <v>11</v>
      </c>
      <c r="O63" s="19" t="s">
        <v>8</v>
      </c>
      <c r="P63" s="20">
        <v>2</v>
      </c>
      <c r="Q63" s="51" t="s">
        <v>235</v>
      </c>
      <c r="R63" s="10" t="s">
        <v>235</v>
      </c>
      <c r="S63" s="70" t="s">
        <v>52</v>
      </c>
      <c r="T63" s="19" t="s">
        <v>11</v>
      </c>
      <c r="U63" s="19" t="s">
        <v>10</v>
      </c>
      <c r="V63" s="20">
        <v>14</v>
      </c>
      <c r="W63" s="51" t="s">
        <v>235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MOTTA</v>
      </c>
      <c r="AI63" s="65" t="str">
        <f>B81</f>
        <v>P</v>
      </c>
      <c r="AJ63" s="65" t="str">
        <f>A$80</f>
        <v>RASTA DB</v>
      </c>
      <c r="AK63" s="65" t="str">
        <f>(1-COUNTIF(AI63:AI89,"P"))&amp;"-"&amp;(8-COUNTIF(AI63:AI89,"D"))&amp;"-"&amp;(8-COUNTIF(AI63:AI89,"C"))&amp;"-"&amp;(5-COUNTIF(AI63:AI89,"A"))</f>
        <v>0-1-0-0</v>
      </c>
      <c r="AL63" s="65" t="str">
        <f>E81</f>
        <v>/27</v>
      </c>
      <c r="AM63" s="128">
        <f>E$116</f>
        <v>-93</v>
      </c>
      <c r="AN63" s="2">
        <f>D81</f>
        <v>7</v>
      </c>
      <c r="AO63" s="129">
        <f>AM63+SUM(AN63:AN89)</f>
        <v>444</v>
      </c>
      <c r="AQ63" s="2" t="str">
        <f>IF(LEFT($AK63,1)="0",0,$AP$5)&amp;"-"&amp;IF(MID($AK63,3,1)="0",0,$AP$6)&amp;"-"&amp;IF(MID($AK63,5,1)="0",0,$AP$7)&amp;"-"&amp;IF(MID($AK63,7,1)="0",0,$AP$8)</f>
        <v>0-10-0-0</v>
      </c>
      <c r="BA63" s="2" t="str">
        <f>Disponibili!B63</f>
        <v>KALULU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KELLY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209</v>
      </c>
      <c r="B65" s="63" t="s">
        <v>12</v>
      </c>
      <c r="C65" s="63" t="s">
        <v>5</v>
      </c>
      <c r="D65" s="64">
        <v>13</v>
      </c>
      <c r="E65" s="154" t="s">
        <v>621</v>
      </c>
      <c r="F65" s="10" t="s">
        <v>235</v>
      </c>
      <c r="G65" s="70" t="s">
        <v>361</v>
      </c>
      <c r="H65" s="63" t="s">
        <v>12</v>
      </c>
      <c r="I65" s="63" t="s">
        <v>22</v>
      </c>
      <c r="J65" s="64">
        <v>23</v>
      </c>
      <c r="K65" s="154" t="s">
        <v>235</v>
      </c>
      <c r="L65" s="10" t="s">
        <v>621</v>
      </c>
      <c r="M65" s="70" t="s">
        <v>592</v>
      </c>
      <c r="N65" s="63" t="s">
        <v>12</v>
      </c>
      <c r="O65" s="63" t="s">
        <v>51</v>
      </c>
      <c r="P65" s="64">
        <v>1</v>
      </c>
      <c r="Q65" s="154" t="s">
        <v>621</v>
      </c>
      <c r="R65" s="10" t="s">
        <v>235</v>
      </c>
      <c r="S65" s="70" t="s">
        <v>76</v>
      </c>
      <c r="T65" s="63" t="s">
        <v>12</v>
      </c>
      <c r="U65" s="63" t="s">
        <v>5</v>
      </c>
      <c r="V65" s="64">
        <v>9</v>
      </c>
      <c r="W65" s="154" t="s">
        <v>235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GIGOT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528</v>
      </c>
      <c r="B66" s="19" t="s">
        <v>12</v>
      </c>
      <c r="C66" s="19" t="s">
        <v>21</v>
      </c>
      <c r="D66" s="20">
        <v>110</v>
      </c>
      <c r="E66" s="51" t="s">
        <v>621</v>
      </c>
      <c r="F66" s="10" t="s">
        <v>621</v>
      </c>
      <c r="G66" s="70" t="s">
        <v>363</v>
      </c>
      <c r="H66" s="19" t="s">
        <v>12</v>
      </c>
      <c r="I66" s="19" t="s">
        <v>192</v>
      </c>
      <c r="J66" s="20">
        <v>41</v>
      </c>
      <c r="K66" s="51" t="s">
        <v>621</v>
      </c>
      <c r="L66" s="10" t="s">
        <v>621</v>
      </c>
      <c r="M66" s="70" t="s">
        <v>437</v>
      </c>
      <c r="N66" s="19" t="s">
        <v>12</v>
      </c>
      <c r="O66" s="19" t="s">
        <v>20</v>
      </c>
      <c r="P66" s="20">
        <v>26</v>
      </c>
      <c r="Q66" s="51" t="s">
        <v>621</v>
      </c>
      <c r="R66" s="10" t="s">
        <v>621</v>
      </c>
      <c r="S66" s="70" t="s">
        <v>433</v>
      </c>
      <c r="T66" s="19" t="s">
        <v>12</v>
      </c>
      <c r="U66" s="19" t="s">
        <v>192</v>
      </c>
      <c r="V66" s="20">
        <v>3</v>
      </c>
      <c r="W66" s="51" t="s">
        <v>621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HYSAJ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167</v>
      </c>
      <c r="B67" s="19" t="s">
        <v>12</v>
      </c>
      <c r="C67" s="19" t="s">
        <v>26</v>
      </c>
      <c r="D67" s="20">
        <v>37</v>
      </c>
      <c r="E67" s="51" t="s">
        <v>621</v>
      </c>
      <c r="F67" s="10" t="s">
        <v>621</v>
      </c>
      <c r="G67" s="70" t="s">
        <v>565</v>
      </c>
      <c r="H67" s="19" t="s">
        <v>12</v>
      </c>
      <c r="I67" s="19" t="s">
        <v>5</v>
      </c>
      <c r="J67" s="20">
        <v>51</v>
      </c>
      <c r="K67" s="51" t="s">
        <v>621</v>
      </c>
      <c r="L67" s="10" t="s">
        <v>235</v>
      </c>
      <c r="M67" s="70" t="s">
        <v>381</v>
      </c>
      <c r="N67" s="19" t="s">
        <v>12</v>
      </c>
      <c r="O67" s="19" t="s">
        <v>8</v>
      </c>
      <c r="P67" s="20">
        <v>5</v>
      </c>
      <c r="Q67" s="51" t="s">
        <v>235</v>
      </c>
      <c r="R67" s="10" t="s">
        <v>621</v>
      </c>
      <c r="S67" s="70" t="s">
        <v>140</v>
      </c>
      <c r="T67" s="19" t="s">
        <v>12</v>
      </c>
      <c r="U67" s="19" t="s">
        <v>5</v>
      </c>
      <c r="V67" s="20">
        <v>15</v>
      </c>
      <c r="W67" s="51" t="s">
        <v>621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ACERBI</v>
      </c>
      <c r="AI67" s="65" t="str">
        <f t="shared" si="29"/>
        <v>D</v>
      </c>
      <c r="AJ67" s="65" t="str">
        <f t="shared" ref="AJ67:AJ89" si="30">A$80</f>
        <v>RASTA DB</v>
      </c>
      <c r="AL67" s="65" t="str">
        <f t="shared" ref="AL67:AL89" si="31">E85</f>
        <v>/28</v>
      </c>
      <c r="AN67" s="2">
        <f t="shared" si="28"/>
        <v>3</v>
      </c>
      <c r="BA67" s="2" t="str">
        <f>Disponibili!B67</f>
        <v>LAZZARI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64</v>
      </c>
      <c r="B68" s="19" t="s">
        <v>12</v>
      </c>
      <c r="C68" s="19" t="s">
        <v>239</v>
      </c>
      <c r="D68" s="20">
        <v>9</v>
      </c>
      <c r="E68" s="51" t="s">
        <v>621</v>
      </c>
      <c r="F68" s="10" t="s">
        <v>621</v>
      </c>
      <c r="G68" s="70" t="s">
        <v>535</v>
      </c>
      <c r="H68" s="19" t="s">
        <v>12</v>
      </c>
      <c r="I68" s="19" t="s">
        <v>239</v>
      </c>
      <c r="J68" s="20">
        <v>43</v>
      </c>
      <c r="K68" s="51" t="s">
        <v>621</v>
      </c>
      <c r="L68" s="10" t="s">
        <v>621</v>
      </c>
      <c r="M68" s="70" t="s">
        <v>369</v>
      </c>
      <c r="N68" s="19" t="s">
        <v>12</v>
      </c>
      <c r="O68" s="19" t="s">
        <v>7</v>
      </c>
      <c r="P68" s="20">
        <v>186</v>
      </c>
      <c r="Q68" s="51" t="s">
        <v>621</v>
      </c>
      <c r="R68" s="10" t="s">
        <v>621</v>
      </c>
      <c r="S68" s="70" t="s">
        <v>560</v>
      </c>
      <c r="T68" s="19" t="s">
        <v>12</v>
      </c>
      <c r="U68" s="19" t="s">
        <v>5</v>
      </c>
      <c r="V68" s="20">
        <v>3</v>
      </c>
      <c r="W68" s="51" t="s">
        <v>621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AKANJI</v>
      </c>
      <c r="AI68" s="65" t="str">
        <f t="shared" si="29"/>
        <v>D</v>
      </c>
      <c r="AJ68" s="65" t="str">
        <f t="shared" si="30"/>
        <v>RASTA DB</v>
      </c>
      <c r="AL68" s="65" t="str">
        <f t="shared" si="31"/>
        <v>/28</v>
      </c>
      <c r="AN68" s="2">
        <f t="shared" si="28"/>
        <v>3</v>
      </c>
      <c r="BA68" s="2" t="str">
        <f>Disponibili!B68</f>
        <v>PATRIC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368</v>
      </c>
      <c r="B69" s="19" t="s">
        <v>12</v>
      </c>
      <c r="C69" s="19" t="s">
        <v>151</v>
      </c>
      <c r="D69" s="20">
        <v>7</v>
      </c>
      <c r="E69" s="51" t="s">
        <v>621</v>
      </c>
      <c r="F69" s="10" t="s">
        <v>602</v>
      </c>
      <c r="G69" s="71"/>
      <c r="H69" s="19" t="s">
        <v>0</v>
      </c>
      <c r="I69" s="19" t="s">
        <v>0</v>
      </c>
      <c r="J69" s="20"/>
      <c r="K69" s="51"/>
      <c r="L69" s="10" t="s">
        <v>621</v>
      </c>
      <c r="M69" s="71" t="s">
        <v>466</v>
      </c>
      <c r="N69" s="19" t="s">
        <v>12</v>
      </c>
      <c r="O69" s="19" t="s">
        <v>192</v>
      </c>
      <c r="P69" s="20">
        <v>2</v>
      </c>
      <c r="Q69" s="51" t="s">
        <v>621</v>
      </c>
      <c r="R69" s="10" t="s">
        <v>621</v>
      </c>
      <c r="S69" s="71" t="s">
        <v>371</v>
      </c>
      <c r="T69" s="19" t="s">
        <v>12</v>
      </c>
      <c r="U69" s="19" t="s">
        <v>20</v>
      </c>
      <c r="V69" s="20">
        <v>107</v>
      </c>
      <c r="W69" s="51" t="s">
        <v>621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GARCIA</v>
      </c>
      <c r="AI69" s="65" t="str">
        <f t="shared" si="29"/>
        <v>D</v>
      </c>
      <c r="AJ69" s="65" t="str">
        <f t="shared" si="30"/>
        <v>RASTA DB</v>
      </c>
      <c r="AL69" s="65" t="str">
        <f t="shared" si="31"/>
        <v>/28</v>
      </c>
      <c r="AN69" s="2">
        <f t="shared" si="28"/>
        <v>1</v>
      </c>
      <c r="BA69" s="2" t="str">
        <f>Disponibili!B69</f>
        <v>PELLEGRINI LU.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GATTI</v>
      </c>
      <c r="AI70" s="65" t="str">
        <f t="shared" si="29"/>
        <v>D</v>
      </c>
      <c r="AJ70" s="65" t="str">
        <f t="shared" si="30"/>
        <v>RASTA DB</v>
      </c>
      <c r="AL70" s="65" t="str">
        <f t="shared" si="31"/>
        <v>/27</v>
      </c>
      <c r="AN70" s="2">
        <f t="shared" si="28"/>
        <v>3</v>
      </c>
      <c r="BA70" s="2" t="str">
        <f>Disponibili!B70</f>
        <v>GASPAR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330</v>
      </c>
      <c r="G71" s="26" t="s">
        <v>32</v>
      </c>
      <c r="H71" s="27"/>
      <c r="I71" s="28"/>
      <c r="J71" s="28"/>
      <c r="K71" s="155">
        <v>300</v>
      </c>
      <c r="M71" s="26" t="s">
        <v>32</v>
      </c>
      <c r="N71" s="27"/>
      <c r="O71" s="28"/>
      <c r="P71" s="28"/>
      <c r="Q71" s="155">
        <v>300</v>
      </c>
      <c r="S71" s="26" t="s">
        <v>32</v>
      </c>
      <c r="T71" s="27"/>
      <c r="U71" s="28"/>
      <c r="V71" s="28"/>
      <c r="W71" s="155">
        <v>300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MARIPAN</v>
      </c>
      <c r="AI71" s="65" t="str">
        <f t="shared" si="29"/>
        <v>D</v>
      </c>
      <c r="AJ71" s="65" t="str">
        <f t="shared" si="30"/>
        <v>RASTA DB</v>
      </c>
      <c r="AL71" s="65" t="str">
        <f t="shared" si="31"/>
        <v>/27</v>
      </c>
      <c r="AN71" s="2">
        <f t="shared" si="28"/>
        <v>3</v>
      </c>
      <c r="BA71" s="2" t="str">
        <f>Disponibili!B71</f>
        <v>JEAN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148</v>
      </c>
      <c r="G72" s="29" t="s">
        <v>147</v>
      </c>
      <c r="H72" s="27"/>
      <c r="I72" s="28"/>
      <c r="J72" s="28"/>
      <c r="K72" s="155">
        <v>22</v>
      </c>
      <c r="M72" s="29" t="s">
        <v>147</v>
      </c>
      <c r="N72" s="27"/>
      <c r="O72" s="28"/>
      <c r="P72" s="28"/>
      <c r="Q72" s="155">
        <v>0</v>
      </c>
      <c r="S72" s="29" t="s">
        <v>147</v>
      </c>
      <c r="T72" s="27"/>
      <c r="U72" s="28"/>
      <c r="V72" s="28"/>
      <c r="W72" s="155">
        <v>45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MARUSIC</v>
      </c>
      <c r="AI72" s="65" t="str">
        <f t="shared" si="29"/>
        <v>D</v>
      </c>
      <c r="AJ72" s="65" t="str">
        <f t="shared" si="30"/>
        <v>RASTA DB</v>
      </c>
      <c r="AL72" s="65" t="str">
        <f t="shared" si="31"/>
        <v>/27</v>
      </c>
      <c r="AN72" s="2">
        <f t="shared" si="28"/>
        <v>1</v>
      </c>
      <c r="BA72" s="2" t="str">
        <f>Disponibili!B72</f>
        <v>NDABA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8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VASQUEZ</v>
      </c>
      <c r="AI73" s="65" t="str">
        <f t="shared" si="29"/>
        <v>D</v>
      </c>
      <c r="AJ73" s="65" t="str">
        <f t="shared" si="30"/>
        <v>RASTA DB</v>
      </c>
      <c r="AL73" s="65" t="str">
        <f t="shared" si="31"/>
        <v>/28</v>
      </c>
      <c r="AN73" s="2">
        <f t="shared" si="28"/>
        <v>1</v>
      </c>
      <c r="BA73" s="2" t="str">
        <f>Disponibili!B73</f>
        <v>PEREZ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246</v>
      </c>
      <c r="G74" s="31" t="s">
        <v>33</v>
      </c>
      <c r="H74" s="28"/>
      <c r="I74" s="30"/>
      <c r="J74" s="28"/>
      <c r="K74" s="155">
        <v>266</v>
      </c>
      <c r="M74" s="31" t="s">
        <v>33</v>
      </c>
      <c r="N74" s="28"/>
      <c r="O74" s="30"/>
      <c r="P74" s="28"/>
      <c r="Q74" s="155">
        <v>382</v>
      </c>
      <c r="S74" s="31" t="s">
        <v>33</v>
      </c>
      <c r="T74" s="28"/>
      <c r="U74" s="30"/>
      <c r="V74" s="28"/>
      <c r="W74" s="155">
        <v>227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>
        <f t="shared" si="29"/>
        <v>0</v>
      </c>
      <c r="AI74" s="65" t="str">
        <f t="shared" si="29"/>
        <v/>
      </c>
      <c r="AJ74" s="65" t="str">
        <f t="shared" si="30"/>
        <v>RASTA DB</v>
      </c>
      <c r="AL74" s="65">
        <f t="shared" si="31"/>
        <v>0</v>
      </c>
      <c r="AN74" s="2">
        <f t="shared" si="28"/>
        <v>0</v>
      </c>
      <c r="BA74" s="2" t="str">
        <f>Disponibili!B74</f>
        <v>SIEBERT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TIAGO GABRIEL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ELMAS</v>
      </c>
      <c r="AI76" s="65" t="str">
        <f t="shared" si="29"/>
        <v>C</v>
      </c>
      <c r="AJ76" s="65" t="str">
        <f t="shared" si="30"/>
        <v>RASTA DB</v>
      </c>
      <c r="AL76" s="65" t="str">
        <f t="shared" si="31"/>
        <v>/28</v>
      </c>
      <c r="AN76" s="2">
        <f t="shared" si="28"/>
        <v>1</v>
      </c>
      <c r="BA76" s="2" t="str">
        <f>Disponibili!B76</f>
        <v>ATHEKAME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GANDELMAN</v>
      </c>
      <c r="AI77" s="65" t="str">
        <f t="shared" si="29"/>
        <v>C</v>
      </c>
      <c r="AJ77" s="65" t="str">
        <f t="shared" si="30"/>
        <v>RASTA DB</v>
      </c>
      <c r="AL77" s="65" t="str">
        <f t="shared" si="31"/>
        <v>/28</v>
      </c>
      <c r="AN77" s="2">
        <f t="shared" si="28"/>
        <v>1</v>
      </c>
      <c r="BA77" s="2" t="str">
        <f>Disponibili!B77</f>
        <v>BARTESAGHI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232</v>
      </c>
      <c r="G78" s="26" t="s">
        <v>29</v>
      </c>
      <c r="H78" s="27"/>
      <c r="I78" s="30"/>
      <c r="J78" s="28"/>
      <c r="K78" s="157">
        <v>56</v>
      </c>
      <c r="M78" s="26" t="s">
        <v>29</v>
      </c>
      <c r="N78" s="27"/>
      <c r="O78" s="30"/>
      <c r="P78" s="28"/>
      <c r="Q78" s="157">
        <v>-74</v>
      </c>
      <c r="S78" s="26" t="s">
        <v>29</v>
      </c>
      <c r="T78" s="27"/>
      <c r="U78" s="30"/>
      <c r="V78" s="28"/>
      <c r="W78" s="157">
        <v>118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MALINOVSKYI</v>
      </c>
      <c r="AI78" s="65" t="str">
        <f t="shared" si="29"/>
        <v>C</v>
      </c>
      <c r="AJ78" s="65" t="str">
        <f t="shared" si="30"/>
        <v>RASTA DB</v>
      </c>
      <c r="AL78" s="65" t="str">
        <f t="shared" si="31"/>
        <v>/27</v>
      </c>
      <c r="AN78" s="2">
        <f t="shared" si="28"/>
        <v>1</v>
      </c>
      <c r="BA78" s="2" t="str">
        <f>Disponibili!B78</f>
        <v>DE WINTER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232</v>
      </c>
      <c r="G79" s="32" t="s">
        <v>24</v>
      </c>
      <c r="H79" s="33"/>
      <c r="I79" s="34"/>
      <c r="J79" s="35"/>
      <c r="K79" s="158">
        <v>56</v>
      </c>
      <c r="M79" s="32" t="s">
        <v>24</v>
      </c>
      <c r="N79" s="33"/>
      <c r="O79" s="34"/>
      <c r="P79" s="35"/>
      <c r="Q79" s="158">
        <v>-74</v>
      </c>
      <c r="S79" s="32" t="s">
        <v>24</v>
      </c>
      <c r="T79" s="33"/>
      <c r="U79" s="34"/>
      <c r="V79" s="35"/>
      <c r="W79" s="158">
        <v>118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ORSOLINI</v>
      </c>
      <c r="AI79" s="65" t="str">
        <f t="shared" si="29"/>
        <v>C</v>
      </c>
      <c r="AJ79" s="65" t="str">
        <f t="shared" si="30"/>
        <v>RASTA DB</v>
      </c>
      <c r="AL79" s="65" t="str">
        <f t="shared" si="31"/>
        <v>/28</v>
      </c>
      <c r="AN79" s="2">
        <f t="shared" si="28"/>
        <v>94</v>
      </c>
      <c r="BA79" s="2" t="str">
        <f>Disponibili!B79</f>
        <v>ESTUPINAN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607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608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609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610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PULISIC</v>
      </c>
      <c r="AI80" s="65" t="str">
        <f t="shared" si="29"/>
        <v>C</v>
      </c>
      <c r="AJ80" s="65" t="str">
        <f t="shared" si="30"/>
        <v>RASTA DB</v>
      </c>
      <c r="AL80" s="65" t="str">
        <f t="shared" si="31"/>
        <v>/28</v>
      </c>
      <c r="AN80" s="2">
        <f t="shared" si="28"/>
        <v>103</v>
      </c>
      <c r="BA80" s="2" t="str">
        <f>Disponibili!B80</f>
        <v>GABBIA</v>
      </c>
      <c r="BB80" s="2" t="str">
        <f>Disponibili!A80</f>
        <v>D</v>
      </c>
      <c r="BG80" s="133"/>
      <c r="CD80" s="134"/>
    </row>
    <row r="81" spans="1:82" x14ac:dyDescent="0.25">
      <c r="A81" s="50" t="s">
        <v>572</v>
      </c>
      <c r="B81" s="19" t="s">
        <v>3</v>
      </c>
      <c r="C81" s="19" t="s">
        <v>10</v>
      </c>
      <c r="D81" s="20">
        <v>7</v>
      </c>
      <c r="E81" s="51" t="s">
        <v>235</v>
      </c>
      <c r="F81" s="10" t="s">
        <v>235</v>
      </c>
      <c r="G81" s="50" t="s">
        <v>240</v>
      </c>
      <c r="H81" s="19" t="s">
        <v>3</v>
      </c>
      <c r="I81" s="19" t="s">
        <v>20</v>
      </c>
      <c r="J81" s="20">
        <v>42</v>
      </c>
      <c r="K81" s="51" t="s">
        <v>235</v>
      </c>
      <c r="L81" s="10" t="s">
        <v>602</v>
      </c>
      <c r="M81" s="50"/>
      <c r="N81" s="19" t="s">
        <v>0</v>
      </c>
      <c r="O81" s="19" t="s">
        <v>0</v>
      </c>
      <c r="P81" s="20"/>
      <c r="Q81" s="51"/>
      <c r="R81" s="10" t="s">
        <v>621</v>
      </c>
      <c r="S81" s="50" t="s">
        <v>223</v>
      </c>
      <c r="T81" s="19" t="s">
        <v>3</v>
      </c>
      <c r="U81" s="19" t="s">
        <v>9</v>
      </c>
      <c r="V81" s="20">
        <v>17</v>
      </c>
      <c r="W81" s="51" t="s">
        <v>621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VERGARA</v>
      </c>
      <c r="AI81" s="65" t="str">
        <f t="shared" si="29"/>
        <v>C</v>
      </c>
      <c r="AJ81" s="65" t="str">
        <f t="shared" si="30"/>
        <v>RASTA DB</v>
      </c>
      <c r="AL81" s="65" t="str">
        <f t="shared" si="31"/>
        <v>/28</v>
      </c>
      <c r="AN81" s="2">
        <f t="shared" si="28"/>
        <v>23</v>
      </c>
      <c r="BA81" s="2" t="str">
        <f>Disponibili!B81</f>
        <v>ODOGU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10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3</v>
      </c>
      <c r="I82" s="19" t="s">
        <v>20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0</v>
      </c>
      <c r="O82" s="19" t="s">
        <v>0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3</v>
      </c>
      <c r="U82" s="19" t="s">
        <v>9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VLASIC</v>
      </c>
      <c r="AI82" s="65" t="str">
        <f t="shared" si="29"/>
        <v>C</v>
      </c>
      <c r="AJ82" s="65" t="str">
        <f t="shared" si="30"/>
        <v>RASTA DB</v>
      </c>
      <c r="AL82" s="65" t="str">
        <f t="shared" si="31"/>
        <v>/27</v>
      </c>
      <c r="AN82" s="2">
        <f t="shared" si="28"/>
        <v>2</v>
      </c>
      <c r="BA82" s="2" t="str">
        <f>Disponibili!B82</f>
        <v>TOMORI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10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3</v>
      </c>
      <c r="I83" s="19" t="s">
        <v>20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0</v>
      </c>
      <c r="O83" s="19" t="s">
        <v>0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3</v>
      </c>
      <c r="U83" s="19" t="s">
        <v>9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VOLPATO</v>
      </c>
      <c r="AI83" s="65" t="str">
        <f t="shared" si="29"/>
        <v>C</v>
      </c>
      <c r="AJ83" s="65" t="str">
        <f t="shared" si="30"/>
        <v>RASTA DB</v>
      </c>
      <c r="AL83" s="65" t="str">
        <f t="shared" si="31"/>
        <v>/28</v>
      </c>
      <c r="AN83" s="2">
        <f t="shared" si="28"/>
        <v>1</v>
      </c>
      <c r="BA83" s="2" t="str">
        <f>Disponibili!B83</f>
        <v>BEUKEMA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10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3</v>
      </c>
      <c r="I84" s="67" t="s">
        <v>20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0</v>
      </c>
      <c r="O84" s="67" t="s">
        <v>0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3</v>
      </c>
      <c r="U84" s="67" t="s">
        <v>9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MAZZOCCHI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275</v>
      </c>
      <c r="B85" s="63" t="s">
        <v>6</v>
      </c>
      <c r="C85" s="63" t="s">
        <v>7</v>
      </c>
      <c r="D85" s="64">
        <v>3</v>
      </c>
      <c r="E85" s="154" t="s">
        <v>621</v>
      </c>
      <c r="F85" s="10" t="s">
        <v>621</v>
      </c>
      <c r="G85" s="70" t="s">
        <v>389</v>
      </c>
      <c r="H85" s="63" t="s">
        <v>6</v>
      </c>
      <c r="I85" s="63" t="s">
        <v>239</v>
      </c>
      <c r="J85" s="64">
        <v>1</v>
      </c>
      <c r="K85" s="154" t="s">
        <v>621</v>
      </c>
      <c r="L85" s="10" t="s">
        <v>621</v>
      </c>
      <c r="M85" s="70" t="s">
        <v>404</v>
      </c>
      <c r="N85" s="63" t="s">
        <v>6</v>
      </c>
      <c r="O85" s="63" t="s">
        <v>247</v>
      </c>
      <c r="P85" s="64">
        <v>5</v>
      </c>
      <c r="Q85" s="154" t="s">
        <v>621</v>
      </c>
      <c r="R85" s="10" t="s">
        <v>621</v>
      </c>
      <c r="S85" s="70" t="s">
        <v>276</v>
      </c>
      <c r="T85" s="63" t="s">
        <v>6</v>
      </c>
      <c r="U85" s="63" t="s">
        <v>7</v>
      </c>
      <c r="V85" s="64">
        <v>25</v>
      </c>
      <c r="W85" s="154" t="s">
        <v>621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DAVID</v>
      </c>
      <c r="AI85" s="65" t="str">
        <f t="shared" si="29"/>
        <v>A</v>
      </c>
      <c r="AJ85" s="65" t="str">
        <f t="shared" si="30"/>
        <v>RASTA DB</v>
      </c>
      <c r="AL85" s="65" t="str">
        <f t="shared" si="31"/>
        <v>/28</v>
      </c>
      <c r="AN85" s="2">
        <f t="shared" si="28"/>
        <v>83</v>
      </c>
      <c r="BA85" s="2" t="str">
        <f>Disponibili!B85</f>
        <v>RRAHMANI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517</v>
      </c>
      <c r="B86" s="19" t="s">
        <v>6</v>
      </c>
      <c r="C86" s="19" t="s">
        <v>7</v>
      </c>
      <c r="D86" s="20">
        <v>3</v>
      </c>
      <c r="E86" s="51" t="s">
        <v>621</v>
      </c>
      <c r="F86" s="10" t="s">
        <v>621</v>
      </c>
      <c r="G86" s="70" t="s">
        <v>474</v>
      </c>
      <c r="H86" s="19" t="s">
        <v>6</v>
      </c>
      <c r="I86" s="19" t="s">
        <v>51</v>
      </c>
      <c r="J86" s="20">
        <v>1</v>
      </c>
      <c r="K86" s="51" t="s">
        <v>621</v>
      </c>
      <c r="L86" s="10" t="s">
        <v>621</v>
      </c>
      <c r="M86" s="70" t="s">
        <v>165</v>
      </c>
      <c r="N86" s="19" t="s">
        <v>6</v>
      </c>
      <c r="O86" s="19" t="s">
        <v>27</v>
      </c>
      <c r="P86" s="20">
        <v>7</v>
      </c>
      <c r="Q86" s="51" t="s">
        <v>621</v>
      </c>
      <c r="R86" s="10" t="s">
        <v>621</v>
      </c>
      <c r="S86" s="70" t="s">
        <v>178</v>
      </c>
      <c r="T86" s="19" t="s">
        <v>6</v>
      </c>
      <c r="U86" s="19" t="s">
        <v>5</v>
      </c>
      <c r="V86" s="20">
        <v>2</v>
      </c>
      <c r="W86" s="51" t="s">
        <v>621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DOUVIKAS</v>
      </c>
      <c r="AI86" s="65" t="str">
        <f t="shared" si="29"/>
        <v>A</v>
      </c>
      <c r="AJ86" s="65" t="str">
        <f t="shared" si="30"/>
        <v>RASTA DB</v>
      </c>
      <c r="AL86" s="65" t="str">
        <f t="shared" si="31"/>
        <v>/27</v>
      </c>
      <c r="AN86" s="2">
        <f t="shared" si="28"/>
        <v>1</v>
      </c>
      <c r="BA86" s="2" t="str">
        <f>Disponibili!B86</f>
        <v>BRITSCHGI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575</v>
      </c>
      <c r="B87" s="19" t="s">
        <v>6</v>
      </c>
      <c r="C87" s="19" t="s">
        <v>247</v>
      </c>
      <c r="D87" s="20">
        <v>1</v>
      </c>
      <c r="E87" s="51" t="s">
        <v>621</v>
      </c>
      <c r="F87" s="10" t="s">
        <v>235</v>
      </c>
      <c r="G87" s="70" t="s">
        <v>195</v>
      </c>
      <c r="H87" s="19" t="s">
        <v>6</v>
      </c>
      <c r="I87" s="19" t="s">
        <v>193</v>
      </c>
      <c r="J87" s="20">
        <v>3</v>
      </c>
      <c r="K87" s="51" t="s">
        <v>235</v>
      </c>
      <c r="L87" s="10" t="s">
        <v>621</v>
      </c>
      <c r="M87" s="70" t="s">
        <v>172</v>
      </c>
      <c r="N87" s="19" t="s">
        <v>6</v>
      </c>
      <c r="O87" s="19" t="s">
        <v>150</v>
      </c>
      <c r="P87" s="20">
        <v>1</v>
      </c>
      <c r="Q87" s="51" t="s">
        <v>621</v>
      </c>
      <c r="R87" s="10" t="s">
        <v>621</v>
      </c>
      <c r="S87" s="70" t="s">
        <v>472</v>
      </c>
      <c r="T87" s="19" t="s">
        <v>6</v>
      </c>
      <c r="U87" s="19" t="s">
        <v>21</v>
      </c>
      <c r="V87" s="20">
        <v>5</v>
      </c>
      <c r="W87" s="51" t="s">
        <v>621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LAUTARO</v>
      </c>
      <c r="AI87" s="65" t="str">
        <f t="shared" si="29"/>
        <v>A</v>
      </c>
      <c r="AJ87" s="65" t="str">
        <f t="shared" si="30"/>
        <v>RASTA DB</v>
      </c>
      <c r="AL87" s="65" t="str">
        <f t="shared" si="31"/>
        <v>/28</v>
      </c>
      <c r="AN87" s="2">
        <f t="shared" si="28"/>
        <v>203</v>
      </c>
      <c r="BA87" s="2" t="str">
        <f>Disponibili!B87</f>
        <v>CARBONI F.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278</v>
      </c>
      <c r="B88" s="19" t="s">
        <v>6</v>
      </c>
      <c r="C88" s="19" t="s">
        <v>20</v>
      </c>
      <c r="D88" s="20">
        <v>3</v>
      </c>
      <c r="E88" s="51" t="s">
        <v>235</v>
      </c>
      <c r="F88" s="10" t="s">
        <v>621</v>
      </c>
      <c r="G88" s="70" t="s">
        <v>285</v>
      </c>
      <c r="H88" s="19" t="s">
        <v>6</v>
      </c>
      <c r="I88" s="19" t="s">
        <v>134</v>
      </c>
      <c r="J88" s="20">
        <v>2</v>
      </c>
      <c r="K88" s="51" t="s">
        <v>621</v>
      </c>
      <c r="L88" s="10" t="s">
        <v>235</v>
      </c>
      <c r="M88" s="70" t="s">
        <v>228</v>
      </c>
      <c r="N88" s="19" t="s">
        <v>6</v>
      </c>
      <c r="O88" s="19" t="s">
        <v>8</v>
      </c>
      <c r="P88" s="20">
        <v>2</v>
      </c>
      <c r="Q88" s="51" t="s">
        <v>235</v>
      </c>
      <c r="R88" s="10" t="s">
        <v>621</v>
      </c>
      <c r="S88" s="70" t="s">
        <v>303</v>
      </c>
      <c r="T88" s="19" t="s">
        <v>6</v>
      </c>
      <c r="U88" s="19" t="s">
        <v>8</v>
      </c>
      <c r="V88" s="20">
        <v>2</v>
      </c>
      <c r="W88" s="51" t="s">
        <v>621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MOREO</v>
      </c>
      <c r="AI88" s="65" t="str">
        <f t="shared" si="29"/>
        <v>A</v>
      </c>
      <c r="AJ88" s="65" t="str">
        <f t="shared" si="30"/>
        <v>RASTA DB</v>
      </c>
      <c r="AL88" s="65" t="str">
        <f t="shared" si="31"/>
        <v>/28</v>
      </c>
      <c r="AN88" s="2">
        <f t="shared" si="28"/>
        <v>1</v>
      </c>
      <c r="BA88" s="2" t="str">
        <f>Disponibili!B88</f>
        <v>CIRCATI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300</v>
      </c>
      <c r="B89" s="19" t="s">
        <v>6</v>
      </c>
      <c r="C89" s="19" t="s">
        <v>27</v>
      </c>
      <c r="D89" s="20">
        <v>3</v>
      </c>
      <c r="E89" s="51" t="s">
        <v>235</v>
      </c>
      <c r="F89" s="10" t="s">
        <v>621</v>
      </c>
      <c r="G89" s="70" t="s">
        <v>308</v>
      </c>
      <c r="H89" s="19" t="s">
        <v>6</v>
      </c>
      <c r="I89" s="19" t="s">
        <v>5</v>
      </c>
      <c r="J89" s="20">
        <v>1</v>
      </c>
      <c r="K89" s="51" t="s">
        <v>621</v>
      </c>
      <c r="L89" s="10" t="s">
        <v>621</v>
      </c>
      <c r="M89" s="70" t="s">
        <v>38</v>
      </c>
      <c r="N89" s="19" t="s">
        <v>6</v>
      </c>
      <c r="O89" s="19" t="s">
        <v>21</v>
      </c>
      <c r="P89" s="20">
        <v>3</v>
      </c>
      <c r="Q89" s="51" t="s">
        <v>621</v>
      </c>
      <c r="R89" s="10" t="s">
        <v>621</v>
      </c>
      <c r="S89" s="70" t="s">
        <v>283</v>
      </c>
      <c r="T89" s="19" t="s">
        <v>6</v>
      </c>
      <c r="U89" s="19" t="s">
        <v>10</v>
      </c>
      <c r="V89" s="20">
        <v>1</v>
      </c>
      <c r="W89" s="51" t="s">
        <v>621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ZAPATA</v>
      </c>
      <c r="AI89" s="135" t="str">
        <f t="shared" si="29"/>
        <v>A</v>
      </c>
      <c r="AJ89" s="136" t="str">
        <f t="shared" si="30"/>
        <v>RASTA DB</v>
      </c>
      <c r="AL89" s="135" t="str">
        <f t="shared" si="31"/>
        <v>/28</v>
      </c>
      <c r="AN89" s="2">
        <f t="shared" si="28"/>
        <v>1</v>
      </c>
      <c r="BA89" s="2" t="str">
        <f>Disponibili!B89</f>
        <v>NDIAYE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71</v>
      </c>
      <c r="B90" s="19" t="s">
        <v>6</v>
      </c>
      <c r="C90" s="19" t="s">
        <v>10</v>
      </c>
      <c r="D90" s="20">
        <v>1</v>
      </c>
      <c r="E90" s="51" t="s">
        <v>235</v>
      </c>
      <c r="F90" s="10" t="s">
        <v>621</v>
      </c>
      <c r="G90" s="70" t="s">
        <v>272</v>
      </c>
      <c r="H90" s="19" t="s">
        <v>6</v>
      </c>
      <c r="I90" s="19" t="s">
        <v>151</v>
      </c>
      <c r="J90" s="20">
        <v>4</v>
      </c>
      <c r="K90" s="51" t="s">
        <v>621</v>
      </c>
      <c r="L90" s="10" t="s">
        <v>621</v>
      </c>
      <c r="M90" s="70" t="s">
        <v>290</v>
      </c>
      <c r="N90" s="19" t="s">
        <v>6</v>
      </c>
      <c r="O90" s="19" t="s">
        <v>239</v>
      </c>
      <c r="P90" s="20">
        <v>4</v>
      </c>
      <c r="Q90" s="51" t="s">
        <v>621</v>
      </c>
      <c r="R90" s="10" t="s">
        <v>602</v>
      </c>
      <c r="S90" s="70"/>
      <c r="T90" s="19" t="s">
        <v>0</v>
      </c>
      <c r="U90" s="19" t="s">
        <v>0</v>
      </c>
      <c r="V90" s="20"/>
      <c r="W90" s="51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VALENTI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83</v>
      </c>
      <c r="B91" s="19" t="s">
        <v>6</v>
      </c>
      <c r="C91" s="19" t="s">
        <v>151</v>
      </c>
      <c r="D91" s="20">
        <v>1</v>
      </c>
      <c r="E91" s="51" t="s">
        <v>621</v>
      </c>
      <c r="F91" s="10" t="s">
        <v>621</v>
      </c>
      <c r="G91" s="70" t="s">
        <v>250</v>
      </c>
      <c r="H91" s="19" t="s">
        <v>6</v>
      </c>
      <c r="I91" s="19" t="s">
        <v>150</v>
      </c>
      <c r="J91" s="20">
        <v>2</v>
      </c>
      <c r="K91" s="51" t="s">
        <v>621</v>
      </c>
      <c r="L91" s="10" t="s">
        <v>621</v>
      </c>
      <c r="M91" s="70" t="s">
        <v>471</v>
      </c>
      <c r="N91" s="19" t="s">
        <v>6</v>
      </c>
      <c r="O91" s="19" t="s">
        <v>134</v>
      </c>
      <c r="P91" s="20">
        <v>3</v>
      </c>
      <c r="Q91" s="51" t="s">
        <v>621</v>
      </c>
      <c r="R91" s="10" t="s">
        <v>602</v>
      </c>
      <c r="S91" s="70"/>
      <c r="T91" s="19" t="s">
        <v>0</v>
      </c>
      <c r="U91" s="19" t="s">
        <v>0</v>
      </c>
      <c r="V91" s="20"/>
      <c r="W91" s="51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VALERI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/>
      <c r="B92" s="19" t="s">
        <v>0</v>
      </c>
      <c r="C92" s="19" t="s">
        <v>0</v>
      </c>
      <c r="D92" s="20"/>
      <c r="E92" s="51"/>
      <c r="F92" s="10" t="s">
        <v>621</v>
      </c>
      <c r="G92" s="70" t="s">
        <v>221</v>
      </c>
      <c r="H92" s="19" t="s">
        <v>6</v>
      </c>
      <c r="I92" s="19" t="s">
        <v>10</v>
      </c>
      <c r="J92" s="20">
        <v>18</v>
      </c>
      <c r="K92" s="51" t="s">
        <v>621</v>
      </c>
      <c r="L92" s="10" t="s">
        <v>602</v>
      </c>
      <c r="M92" s="70"/>
      <c r="N92" s="19" t="s">
        <v>0</v>
      </c>
      <c r="O92" s="19" t="s">
        <v>0</v>
      </c>
      <c r="P92" s="20"/>
      <c r="Q92" s="51"/>
      <c r="R92" s="10" t="s">
        <v>602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>
        <f>G5</f>
        <v>0</v>
      </c>
      <c r="AI92" s="65" t="str">
        <f>H5</f>
        <v/>
      </c>
      <c r="AJ92" s="65" t="str">
        <f>G$4</f>
        <v>ATLETICO SQUONK</v>
      </c>
      <c r="AK92" s="65" t="str">
        <f>(1-COUNTIF(AI92:AI118,"P"))&amp;"-"&amp;(8-COUNTIF(AI92:AI118,"D"))&amp;"-"&amp;(8-COUNTIF(AI92:AI118,"C"))&amp;"-"&amp;(5-COUNTIF(AI92:AI118,"A"))</f>
        <v>1-1-0-0</v>
      </c>
      <c r="AL92" s="65">
        <f>K5</f>
        <v>0</v>
      </c>
      <c r="AM92" s="128">
        <f>K40</f>
        <v>165</v>
      </c>
      <c r="AN92" s="2">
        <f>J5</f>
        <v>0</v>
      </c>
      <c r="AO92" s="129">
        <f>AM92+SUM(AN92:AN118)</f>
        <v>462</v>
      </c>
      <c r="AQ92" s="2" t="str">
        <f>IF(LEFT($AK92,1)="0",0,$AP$5)&amp;"-"&amp;IF(MID($AK92,3,1)="0",0,$AP$6)&amp;"-"&amp;IF(MID($AK92,5,1)="0",0,$AP$7)&amp;"-"&amp;IF(MID($AK92,7,1)="0",0,$AP$8)</f>
        <v>3-10-0-0</v>
      </c>
      <c r="BA92" s="2" t="str">
        <f>Disponibili!B92</f>
        <v>ALBIOL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/>
      <c r="T93" s="67" t="s">
        <v>0</v>
      </c>
      <c r="U93" s="67" t="s">
        <v>0</v>
      </c>
      <c r="V93" s="68"/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ANGORI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512</v>
      </c>
      <c r="B94" s="63" t="s">
        <v>11</v>
      </c>
      <c r="C94" s="63" t="s">
        <v>21</v>
      </c>
      <c r="D94" s="64">
        <v>1</v>
      </c>
      <c r="E94" s="154" t="s">
        <v>621</v>
      </c>
      <c r="F94" s="10" t="s">
        <v>621</v>
      </c>
      <c r="G94" s="70" t="s">
        <v>333</v>
      </c>
      <c r="H94" s="63" t="s">
        <v>11</v>
      </c>
      <c r="I94" s="63" t="s">
        <v>10</v>
      </c>
      <c r="J94" s="64">
        <v>1</v>
      </c>
      <c r="K94" s="154" t="s">
        <v>621</v>
      </c>
      <c r="L94" s="10" t="s">
        <v>621</v>
      </c>
      <c r="M94" s="70" t="s">
        <v>70</v>
      </c>
      <c r="N94" s="63" t="s">
        <v>11</v>
      </c>
      <c r="O94" s="63" t="s">
        <v>7</v>
      </c>
      <c r="P94" s="64">
        <v>25</v>
      </c>
      <c r="Q94" s="154" t="s">
        <v>621</v>
      </c>
      <c r="R94" s="10" t="s">
        <v>235</v>
      </c>
      <c r="S94" s="70" t="s">
        <v>352</v>
      </c>
      <c r="T94" s="63" t="s">
        <v>11</v>
      </c>
      <c r="U94" s="63" t="s">
        <v>8</v>
      </c>
      <c r="V94" s="64">
        <v>1</v>
      </c>
      <c r="W94" s="154" t="s">
        <v>235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BOZHINOV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554</v>
      </c>
      <c r="B95" s="19" t="s">
        <v>11</v>
      </c>
      <c r="C95" s="19" t="s">
        <v>134</v>
      </c>
      <c r="D95" s="20">
        <v>1</v>
      </c>
      <c r="E95" s="51" t="s">
        <v>621</v>
      </c>
      <c r="F95" s="10" t="s">
        <v>621</v>
      </c>
      <c r="G95" s="70" t="s">
        <v>423</v>
      </c>
      <c r="H95" s="19" t="s">
        <v>11</v>
      </c>
      <c r="I95" s="19" t="s">
        <v>5</v>
      </c>
      <c r="J95" s="20">
        <v>1</v>
      </c>
      <c r="K95" s="51" t="s">
        <v>621</v>
      </c>
      <c r="L95" s="10" t="s">
        <v>621</v>
      </c>
      <c r="M95" s="70" t="s">
        <v>410</v>
      </c>
      <c r="N95" s="19" t="s">
        <v>11</v>
      </c>
      <c r="O95" s="19" t="s">
        <v>22</v>
      </c>
      <c r="P95" s="20">
        <v>2</v>
      </c>
      <c r="Q95" s="51" t="s">
        <v>621</v>
      </c>
      <c r="R95" s="10" t="s">
        <v>621</v>
      </c>
      <c r="S95" s="70" t="s">
        <v>320</v>
      </c>
      <c r="T95" s="19" t="s">
        <v>11</v>
      </c>
      <c r="U95" s="19" t="s">
        <v>192</v>
      </c>
      <c r="V95" s="20">
        <v>1</v>
      </c>
      <c r="W95" s="51" t="s">
        <v>621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CALABRESI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166</v>
      </c>
      <c r="B96" s="19" t="s">
        <v>11</v>
      </c>
      <c r="C96" s="19" t="s">
        <v>151</v>
      </c>
      <c r="D96" s="20">
        <v>1</v>
      </c>
      <c r="E96" s="51" t="s">
        <v>235</v>
      </c>
      <c r="F96" s="10" t="s">
        <v>621</v>
      </c>
      <c r="G96" s="70" t="s">
        <v>355</v>
      </c>
      <c r="H96" s="19" t="s">
        <v>11</v>
      </c>
      <c r="I96" s="19" t="s">
        <v>151</v>
      </c>
      <c r="J96" s="20">
        <v>1</v>
      </c>
      <c r="K96" s="51" t="s">
        <v>621</v>
      </c>
      <c r="L96" s="10" t="s">
        <v>621</v>
      </c>
      <c r="M96" s="70" t="s">
        <v>210</v>
      </c>
      <c r="N96" s="19" t="s">
        <v>11</v>
      </c>
      <c r="O96" s="19" t="s">
        <v>8</v>
      </c>
      <c r="P96" s="20">
        <v>4</v>
      </c>
      <c r="Q96" s="51" t="s">
        <v>621</v>
      </c>
      <c r="R96" s="10" t="s">
        <v>235</v>
      </c>
      <c r="S96" s="70" t="s">
        <v>73</v>
      </c>
      <c r="T96" s="19" t="s">
        <v>11</v>
      </c>
      <c r="U96" s="19" t="s">
        <v>5</v>
      </c>
      <c r="V96" s="20">
        <v>2</v>
      </c>
      <c r="W96" s="51" t="s">
        <v>235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BERNASCONI</v>
      </c>
      <c r="AI96" s="65" t="str">
        <f t="shared" si="41"/>
        <v>D</v>
      </c>
      <c r="AJ96" s="65" t="str">
        <f t="shared" ref="AJ96:AJ118" si="42">G$4</f>
        <v>ATLETICO SQUONK</v>
      </c>
      <c r="AL96" s="65" t="str">
        <f t="shared" ref="AL96:AL118" si="43">K9</f>
        <v>/28</v>
      </c>
      <c r="AN96" s="2">
        <f t="shared" si="40"/>
        <v>31</v>
      </c>
      <c r="BA96" s="2" t="str">
        <f>Disponibili!B96</f>
        <v>CANESTRELLI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315</v>
      </c>
      <c r="B97" s="19" t="s">
        <v>11</v>
      </c>
      <c r="C97" s="19" t="s">
        <v>22</v>
      </c>
      <c r="D97" s="20">
        <v>94</v>
      </c>
      <c r="E97" s="51" t="s">
        <v>621</v>
      </c>
      <c r="F97" s="10" t="s">
        <v>621</v>
      </c>
      <c r="G97" s="70" t="s">
        <v>157</v>
      </c>
      <c r="H97" s="19" t="s">
        <v>11</v>
      </c>
      <c r="I97" s="19" t="s">
        <v>150</v>
      </c>
      <c r="J97" s="20">
        <v>2</v>
      </c>
      <c r="K97" s="51" t="s">
        <v>621</v>
      </c>
      <c r="L97" s="10" t="s">
        <v>235</v>
      </c>
      <c r="M97" s="70" t="s">
        <v>183</v>
      </c>
      <c r="N97" s="19" t="s">
        <v>11</v>
      </c>
      <c r="O97" s="19" t="s">
        <v>27</v>
      </c>
      <c r="P97" s="20">
        <v>1</v>
      </c>
      <c r="Q97" s="51" t="s">
        <v>235</v>
      </c>
      <c r="R97" s="10" t="s">
        <v>235</v>
      </c>
      <c r="S97" s="70" t="s">
        <v>40</v>
      </c>
      <c r="T97" s="19" t="s">
        <v>11</v>
      </c>
      <c r="U97" s="19" t="s">
        <v>26</v>
      </c>
      <c r="V97" s="20">
        <v>6</v>
      </c>
      <c r="W97" s="51" t="s">
        <v>235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DIEGO CARLOS</v>
      </c>
      <c r="AI97" s="65" t="str">
        <f t="shared" si="41"/>
        <v>D</v>
      </c>
      <c r="AJ97" s="65" t="str">
        <f t="shared" si="42"/>
        <v>ATLETICO SQUONK</v>
      </c>
      <c r="AL97" s="65" t="str">
        <f t="shared" si="43"/>
        <v>/28</v>
      </c>
      <c r="AN97" s="2">
        <f t="shared" si="40"/>
        <v>4</v>
      </c>
      <c r="BA97" s="2" t="str">
        <f>Disponibili!B97</f>
        <v>CARACCIOLO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156</v>
      </c>
      <c r="B98" s="19" t="s">
        <v>11</v>
      </c>
      <c r="C98" s="19" t="s">
        <v>4</v>
      </c>
      <c r="D98" s="20">
        <v>103</v>
      </c>
      <c r="E98" s="51" t="s">
        <v>621</v>
      </c>
      <c r="F98" s="10" t="s">
        <v>621</v>
      </c>
      <c r="G98" s="70" t="s">
        <v>72</v>
      </c>
      <c r="H98" s="19" t="s">
        <v>11</v>
      </c>
      <c r="I98" s="19" t="s">
        <v>10</v>
      </c>
      <c r="J98" s="20">
        <v>3</v>
      </c>
      <c r="K98" s="51" t="s">
        <v>621</v>
      </c>
      <c r="L98" s="10" t="s">
        <v>621</v>
      </c>
      <c r="M98" s="70" t="s">
        <v>499</v>
      </c>
      <c r="N98" s="19" t="s">
        <v>11</v>
      </c>
      <c r="O98" s="19" t="s">
        <v>247</v>
      </c>
      <c r="P98" s="20">
        <v>1</v>
      </c>
      <c r="Q98" s="51" t="s">
        <v>621</v>
      </c>
      <c r="R98" s="10" t="s">
        <v>621</v>
      </c>
      <c r="S98" s="70" t="s">
        <v>426</v>
      </c>
      <c r="T98" s="19" t="s">
        <v>11</v>
      </c>
      <c r="U98" s="19" t="s">
        <v>247</v>
      </c>
      <c r="V98" s="20">
        <v>1</v>
      </c>
      <c r="W98" s="51" t="s">
        <v>621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DUMFRIES</v>
      </c>
      <c r="AI98" s="65" t="str">
        <f t="shared" si="41"/>
        <v>D</v>
      </c>
      <c r="AJ98" s="65" t="str">
        <f t="shared" si="42"/>
        <v>ATLETICO SQUONK</v>
      </c>
      <c r="AL98" s="65" t="str">
        <f t="shared" si="43"/>
        <v>/27</v>
      </c>
      <c r="AN98" s="2">
        <f t="shared" si="40"/>
        <v>21</v>
      </c>
      <c r="BA98" s="2" t="str">
        <f>Disponibili!B98</f>
        <v>COPPOLA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494</v>
      </c>
      <c r="B99" s="19" t="s">
        <v>11</v>
      </c>
      <c r="C99" s="19" t="s">
        <v>21</v>
      </c>
      <c r="D99" s="20">
        <v>23</v>
      </c>
      <c r="E99" s="51" t="s">
        <v>621</v>
      </c>
      <c r="F99" s="10" t="s">
        <v>235</v>
      </c>
      <c r="G99" s="70" t="s">
        <v>348</v>
      </c>
      <c r="H99" s="19" t="s">
        <v>11</v>
      </c>
      <c r="I99" s="19" t="s">
        <v>4</v>
      </c>
      <c r="J99" s="20">
        <v>12</v>
      </c>
      <c r="K99" s="51" t="s">
        <v>235</v>
      </c>
      <c r="L99" s="10" t="s">
        <v>235</v>
      </c>
      <c r="M99" s="70" t="s">
        <v>220</v>
      </c>
      <c r="N99" s="19" t="s">
        <v>11</v>
      </c>
      <c r="O99" s="19" t="s">
        <v>21</v>
      </c>
      <c r="P99" s="20">
        <v>22</v>
      </c>
      <c r="Q99" s="51" t="s">
        <v>235</v>
      </c>
      <c r="R99" s="10" t="s">
        <v>621</v>
      </c>
      <c r="S99" s="70" t="s">
        <v>155</v>
      </c>
      <c r="T99" s="19" t="s">
        <v>11</v>
      </c>
      <c r="U99" s="19" t="s">
        <v>20</v>
      </c>
      <c r="V99" s="20">
        <v>6</v>
      </c>
      <c r="W99" s="51" t="s">
        <v>621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EDMUNDSSON</v>
      </c>
      <c r="AI99" s="65" t="str">
        <f t="shared" si="41"/>
        <v>D</v>
      </c>
      <c r="AJ99" s="65" t="str">
        <f t="shared" si="42"/>
        <v>ATLETICO SQUONK</v>
      </c>
      <c r="AL99" s="65" t="str">
        <f t="shared" si="43"/>
        <v>/28</v>
      </c>
      <c r="AN99" s="2">
        <f t="shared" si="40"/>
        <v>4</v>
      </c>
      <c r="BA99" s="2" t="str">
        <f>Disponibili!B99</f>
        <v>CUADRADO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161</v>
      </c>
      <c r="B100" s="19" t="s">
        <v>11</v>
      </c>
      <c r="C100" s="19" t="s">
        <v>27</v>
      </c>
      <c r="D100" s="20">
        <v>2</v>
      </c>
      <c r="E100" s="51" t="s">
        <v>235</v>
      </c>
      <c r="F100" s="10" t="s">
        <v>621</v>
      </c>
      <c r="G100" s="70" t="s">
        <v>582</v>
      </c>
      <c r="H100" s="19" t="s">
        <v>11</v>
      </c>
      <c r="I100" s="19" t="s">
        <v>21</v>
      </c>
      <c r="J100" s="20">
        <v>13</v>
      </c>
      <c r="K100" s="51" t="s">
        <v>621</v>
      </c>
      <c r="L100" s="10" t="s">
        <v>621</v>
      </c>
      <c r="M100" s="70" t="s">
        <v>524</v>
      </c>
      <c r="N100" s="19" t="s">
        <v>11</v>
      </c>
      <c r="O100" s="19" t="s">
        <v>4</v>
      </c>
      <c r="P100" s="20">
        <v>52</v>
      </c>
      <c r="Q100" s="51" t="s">
        <v>621</v>
      </c>
      <c r="R100" s="10" t="s">
        <v>621</v>
      </c>
      <c r="S100" s="70" t="s">
        <v>329</v>
      </c>
      <c r="T100" s="19" t="s">
        <v>11</v>
      </c>
      <c r="U100" s="19" t="s">
        <v>151</v>
      </c>
      <c r="V100" s="20">
        <v>1</v>
      </c>
      <c r="W100" s="51" t="s">
        <v>621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JUAN JESUS</v>
      </c>
      <c r="AI100" s="65" t="str">
        <f t="shared" si="41"/>
        <v>D</v>
      </c>
      <c r="AJ100" s="65" t="str">
        <f t="shared" si="42"/>
        <v>ATLETICO SQUONK</v>
      </c>
      <c r="AL100" s="65" t="str">
        <f t="shared" si="43"/>
        <v>/28</v>
      </c>
      <c r="AN100" s="2">
        <f t="shared" si="40"/>
        <v>3</v>
      </c>
      <c r="BA100" s="2" t="str">
        <f>Disponibili!B100</f>
        <v>DENOON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429</v>
      </c>
      <c r="B101" s="19" t="s">
        <v>11</v>
      </c>
      <c r="C101" s="19" t="s">
        <v>247</v>
      </c>
      <c r="D101" s="20">
        <v>1</v>
      </c>
      <c r="E101" s="51" t="s">
        <v>621</v>
      </c>
      <c r="F101" s="10" t="s">
        <v>621</v>
      </c>
      <c r="G101" s="70" t="s">
        <v>553</v>
      </c>
      <c r="H101" s="19" t="s">
        <v>11</v>
      </c>
      <c r="I101" s="19" t="s">
        <v>10</v>
      </c>
      <c r="J101" s="20">
        <v>8</v>
      </c>
      <c r="K101" s="51" t="s">
        <v>621</v>
      </c>
      <c r="L101" s="10" t="s">
        <v>235</v>
      </c>
      <c r="M101" s="70" t="s">
        <v>130</v>
      </c>
      <c r="N101" s="19" t="s">
        <v>11</v>
      </c>
      <c r="O101" s="19" t="s">
        <v>26</v>
      </c>
      <c r="P101" s="20">
        <v>38</v>
      </c>
      <c r="Q101" s="51" t="s">
        <v>235</v>
      </c>
      <c r="R101" s="10" t="s">
        <v>621</v>
      </c>
      <c r="S101" s="70" t="s">
        <v>75</v>
      </c>
      <c r="T101" s="19" t="s">
        <v>11</v>
      </c>
      <c r="U101" s="19" t="s">
        <v>5</v>
      </c>
      <c r="V101" s="20">
        <v>19</v>
      </c>
      <c r="W101" s="51" t="s">
        <v>621</v>
      </c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KEMPF</v>
      </c>
      <c r="AI101" s="65" t="str">
        <f t="shared" si="41"/>
        <v>D</v>
      </c>
      <c r="AJ101" s="65" t="str">
        <f t="shared" si="42"/>
        <v>ATLETICO SQUONK</v>
      </c>
      <c r="AL101" s="65" t="str">
        <f t="shared" si="43"/>
        <v>/27</v>
      </c>
      <c r="AN101" s="2">
        <f t="shared" si="40"/>
        <v>1</v>
      </c>
      <c r="BA101" s="2" t="str">
        <f>Disponibili!B101</f>
        <v>ANGELINO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MARTIN</v>
      </c>
      <c r="AI102" s="65" t="str">
        <f t="shared" si="41"/>
        <v>D</v>
      </c>
      <c r="AJ102" s="65" t="str">
        <f t="shared" si="42"/>
        <v>ATLETICO SQUONK</v>
      </c>
      <c r="AL102" s="65" t="str">
        <f t="shared" si="43"/>
        <v>/27</v>
      </c>
      <c r="AN102" s="2">
        <f t="shared" si="40"/>
        <v>2</v>
      </c>
      <c r="BA102" s="2" t="str">
        <f>Disponibili!B102</f>
        <v>MANCINI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437</v>
      </c>
      <c r="B103" s="63" t="s">
        <v>12</v>
      </c>
      <c r="C103" s="63" t="s">
        <v>20</v>
      </c>
      <c r="D103" s="64">
        <v>83</v>
      </c>
      <c r="E103" s="154" t="s">
        <v>621</v>
      </c>
      <c r="F103" s="10" t="s">
        <v>621</v>
      </c>
      <c r="G103" s="70" t="s">
        <v>549</v>
      </c>
      <c r="H103" s="63" t="s">
        <v>12</v>
      </c>
      <c r="I103" s="63" t="s">
        <v>4</v>
      </c>
      <c r="J103" s="64">
        <v>2</v>
      </c>
      <c r="K103" s="154" t="s">
        <v>621</v>
      </c>
      <c r="L103" s="10" t="s">
        <v>621</v>
      </c>
      <c r="M103" s="70" t="s">
        <v>186</v>
      </c>
      <c r="N103" s="63" t="s">
        <v>12</v>
      </c>
      <c r="O103" s="63" t="s">
        <v>134</v>
      </c>
      <c r="P103" s="64">
        <v>25</v>
      </c>
      <c r="Q103" s="154" t="s">
        <v>621</v>
      </c>
      <c r="R103" s="10" t="s">
        <v>621</v>
      </c>
      <c r="S103" s="70" t="s">
        <v>139</v>
      </c>
      <c r="T103" s="63" t="s">
        <v>12</v>
      </c>
      <c r="U103" s="63" t="s">
        <v>151</v>
      </c>
      <c r="V103" s="64">
        <v>18</v>
      </c>
      <c r="W103" s="154" t="s">
        <v>621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ATLETICO SQUONK</v>
      </c>
      <c r="AL103" s="65">
        <f t="shared" si="43"/>
        <v>0</v>
      </c>
      <c r="AN103" s="2">
        <f t="shared" si="40"/>
        <v>0</v>
      </c>
      <c r="BA103" s="2" t="str">
        <f>Disponibili!B103</f>
        <v>N'DICKA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363</v>
      </c>
      <c r="B104" s="19" t="s">
        <v>12</v>
      </c>
      <c r="C104" s="19" t="s">
        <v>192</v>
      </c>
      <c r="D104" s="20">
        <v>1</v>
      </c>
      <c r="E104" s="51" t="s">
        <v>235</v>
      </c>
      <c r="F104" s="10" t="s">
        <v>235</v>
      </c>
      <c r="G104" s="70" t="s">
        <v>364</v>
      </c>
      <c r="H104" s="19" t="s">
        <v>12</v>
      </c>
      <c r="I104" s="19" t="s">
        <v>9</v>
      </c>
      <c r="J104" s="20">
        <v>67</v>
      </c>
      <c r="K104" s="51" t="s">
        <v>235</v>
      </c>
      <c r="L104" s="10" t="s">
        <v>621</v>
      </c>
      <c r="M104" s="70" t="s">
        <v>141</v>
      </c>
      <c r="N104" s="19" t="s">
        <v>12</v>
      </c>
      <c r="O104" s="19" t="s">
        <v>26</v>
      </c>
      <c r="P104" s="20">
        <v>55</v>
      </c>
      <c r="Q104" s="51" t="s">
        <v>621</v>
      </c>
      <c r="R104" s="10" t="s">
        <v>621</v>
      </c>
      <c r="S104" s="70" t="s">
        <v>212</v>
      </c>
      <c r="T104" s="19" t="s">
        <v>12</v>
      </c>
      <c r="U104" s="19" t="s">
        <v>10</v>
      </c>
      <c r="V104" s="20">
        <v>26</v>
      </c>
      <c r="W104" s="51" t="s">
        <v>621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RENSCH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369</v>
      </c>
      <c r="B105" s="19" t="s">
        <v>12</v>
      </c>
      <c r="C105" s="19" t="s">
        <v>7</v>
      </c>
      <c r="D105" s="20">
        <v>203</v>
      </c>
      <c r="E105" s="51" t="s">
        <v>621</v>
      </c>
      <c r="F105" s="10" t="s">
        <v>621</v>
      </c>
      <c r="G105" s="70" t="s">
        <v>506</v>
      </c>
      <c r="H105" s="19" t="s">
        <v>12</v>
      </c>
      <c r="I105" s="19" t="s">
        <v>4</v>
      </c>
      <c r="J105" s="20">
        <v>2</v>
      </c>
      <c r="K105" s="51" t="s">
        <v>621</v>
      </c>
      <c r="L105" s="10" t="s">
        <v>621</v>
      </c>
      <c r="M105" s="70" t="s">
        <v>455</v>
      </c>
      <c r="N105" s="19" t="s">
        <v>12</v>
      </c>
      <c r="O105" s="19" t="s">
        <v>150</v>
      </c>
      <c r="P105" s="20">
        <v>14</v>
      </c>
      <c r="Q105" s="51" t="s">
        <v>621</v>
      </c>
      <c r="R105" s="10" t="s">
        <v>621</v>
      </c>
      <c r="S105" s="70" t="s">
        <v>440</v>
      </c>
      <c r="T105" s="19" t="s">
        <v>12</v>
      </c>
      <c r="U105" s="19" t="s">
        <v>5</v>
      </c>
      <c r="V105" s="20">
        <v>1</v>
      </c>
      <c r="W105" s="51" t="s">
        <v>621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BATURINA</v>
      </c>
      <c r="AI105" s="65" t="str">
        <f t="shared" si="41"/>
        <v>C</v>
      </c>
      <c r="AJ105" s="65" t="str">
        <f t="shared" si="42"/>
        <v>ATLETICO SQUONK</v>
      </c>
      <c r="AL105" s="65" t="str">
        <f t="shared" si="43"/>
        <v>/28</v>
      </c>
      <c r="AN105" s="2">
        <f t="shared" si="40"/>
        <v>7</v>
      </c>
      <c r="BA105" s="2" t="str">
        <f>Disponibili!B105</f>
        <v>TSIMIKAS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439</v>
      </c>
      <c r="B106" s="19" t="s">
        <v>12</v>
      </c>
      <c r="C106" s="19" t="s">
        <v>245</v>
      </c>
      <c r="D106" s="20">
        <v>1</v>
      </c>
      <c r="E106" s="51" t="s">
        <v>621</v>
      </c>
      <c r="F106" s="10" t="s">
        <v>621</v>
      </c>
      <c r="G106" s="70" t="s">
        <v>560</v>
      </c>
      <c r="H106" s="19" t="s">
        <v>12</v>
      </c>
      <c r="I106" s="19" t="s">
        <v>5</v>
      </c>
      <c r="J106" s="20">
        <v>1</v>
      </c>
      <c r="K106" s="51" t="s">
        <v>621</v>
      </c>
      <c r="L106" s="10" t="s">
        <v>621</v>
      </c>
      <c r="M106" s="70" t="s">
        <v>216</v>
      </c>
      <c r="N106" s="19" t="s">
        <v>12</v>
      </c>
      <c r="O106" s="19" t="s">
        <v>21</v>
      </c>
      <c r="P106" s="20">
        <v>25</v>
      </c>
      <c r="Q106" s="51" t="s">
        <v>621</v>
      </c>
      <c r="R106" s="10" t="s">
        <v>621</v>
      </c>
      <c r="S106" s="70" t="s">
        <v>234</v>
      </c>
      <c r="T106" s="19" t="s">
        <v>12</v>
      </c>
      <c r="U106" s="19" t="s">
        <v>4</v>
      </c>
      <c r="V106" s="20">
        <v>31</v>
      </c>
      <c r="W106" s="51" t="s">
        <v>621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BERNABE'</v>
      </c>
      <c r="AI106" s="65" t="str">
        <f t="shared" si="41"/>
        <v>C</v>
      </c>
      <c r="AJ106" s="65" t="str">
        <f t="shared" si="42"/>
        <v>ATLETICO SQUONK</v>
      </c>
      <c r="AL106" s="65" t="str">
        <f t="shared" si="43"/>
        <v>/28</v>
      </c>
      <c r="AN106" s="2">
        <f t="shared" si="40"/>
        <v>10</v>
      </c>
      <c r="BA106" s="2" t="str">
        <f>Disponibili!B106</f>
        <v>ZIOLKOWSKI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380</v>
      </c>
      <c r="B107" s="19" t="s">
        <v>12</v>
      </c>
      <c r="C107" s="19" t="s">
        <v>27</v>
      </c>
      <c r="D107" s="20">
        <v>1</v>
      </c>
      <c r="E107" s="51" t="s">
        <v>621</v>
      </c>
      <c r="F107" s="10" t="s">
        <v>602</v>
      </c>
      <c r="G107" s="71"/>
      <c r="H107" s="19" t="s">
        <v>0</v>
      </c>
      <c r="I107" s="19" t="s">
        <v>0</v>
      </c>
      <c r="J107" s="20"/>
      <c r="K107" s="51"/>
      <c r="L107" s="10" t="s">
        <v>602</v>
      </c>
      <c r="M107" s="71"/>
      <c r="N107" s="19" t="s">
        <v>0</v>
      </c>
      <c r="O107" s="19" t="s">
        <v>0</v>
      </c>
      <c r="P107" s="20"/>
      <c r="Q107" s="51"/>
      <c r="R107" s="10" t="s">
        <v>621</v>
      </c>
      <c r="S107" s="71" t="s">
        <v>371</v>
      </c>
      <c r="T107" s="19" t="s">
        <v>12</v>
      </c>
      <c r="U107" s="19" t="s">
        <v>20</v>
      </c>
      <c r="V107" s="20">
        <v>98</v>
      </c>
      <c r="W107" s="51" t="s">
        <v>621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DA CUNHA</v>
      </c>
      <c r="AI107" s="65" t="str">
        <f t="shared" si="41"/>
        <v>C</v>
      </c>
      <c r="AJ107" s="65" t="str">
        <f t="shared" si="42"/>
        <v>ATLETICO SQUONK</v>
      </c>
      <c r="AL107" s="65" t="str">
        <f t="shared" si="43"/>
        <v>/28</v>
      </c>
      <c r="AN107" s="2">
        <f t="shared" si="40"/>
        <v>20</v>
      </c>
      <c r="BA107" s="2" t="str">
        <f>Disponibili!B107</f>
        <v>CANDE'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EDERSON</v>
      </c>
      <c r="AI108" s="65" t="str">
        <f t="shared" si="41"/>
        <v>C</v>
      </c>
      <c r="AJ108" s="65" t="str">
        <f t="shared" si="42"/>
        <v>ATLETICO SQUONK</v>
      </c>
      <c r="AL108" s="65" t="str">
        <f t="shared" si="43"/>
        <v>/28</v>
      </c>
      <c r="AN108" s="2">
        <f t="shared" si="40"/>
        <v>42</v>
      </c>
      <c r="BA108" s="2" t="str">
        <f>Disponibili!B108</f>
        <v>COULIBALY W.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330</v>
      </c>
      <c r="G109" s="26" t="s">
        <v>32</v>
      </c>
      <c r="H109" s="27"/>
      <c r="I109" s="28"/>
      <c r="J109" s="28"/>
      <c r="K109" s="155">
        <v>330</v>
      </c>
      <c r="M109" s="26" t="s">
        <v>32</v>
      </c>
      <c r="N109" s="27"/>
      <c r="O109" s="28"/>
      <c r="P109" s="28"/>
      <c r="Q109" s="155">
        <v>330</v>
      </c>
      <c r="S109" s="26" t="s">
        <v>32</v>
      </c>
      <c r="T109" s="27"/>
      <c r="U109" s="28"/>
      <c r="V109" s="28"/>
      <c r="W109" s="155">
        <v>330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FAGIOLI</v>
      </c>
      <c r="AI109" s="65" t="str">
        <f t="shared" si="41"/>
        <v>C</v>
      </c>
      <c r="AJ109" s="65" t="str">
        <f t="shared" si="42"/>
        <v>ATLETICO SQUONK</v>
      </c>
      <c r="AL109" s="65" t="str">
        <f t="shared" si="43"/>
        <v>/28</v>
      </c>
      <c r="AN109" s="2">
        <f t="shared" si="40"/>
        <v>10</v>
      </c>
      <c r="BA109" s="2" t="str">
        <f>Disponibili!B109</f>
        <v>IDZES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114</v>
      </c>
      <c r="G110" s="29" t="s">
        <v>147</v>
      </c>
      <c r="H110" s="27"/>
      <c r="I110" s="28"/>
      <c r="J110" s="28"/>
      <c r="K110" s="155">
        <v>81</v>
      </c>
      <c r="M110" s="29" t="s">
        <v>147</v>
      </c>
      <c r="N110" s="27"/>
      <c r="O110" s="28"/>
      <c r="P110" s="28"/>
      <c r="Q110" s="155">
        <v>68</v>
      </c>
      <c r="S110" s="29" t="s">
        <v>147</v>
      </c>
      <c r="T110" s="27"/>
      <c r="U110" s="28"/>
      <c r="V110" s="28"/>
      <c r="W110" s="155">
        <v>59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NICO PAZ</v>
      </c>
      <c r="AI110" s="65" t="str">
        <f t="shared" si="41"/>
        <v>C</v>
      </c>
      <c r="AJ110" s="65" t="str">
        <f t="shared" si="42"/>
        <v>ATLETICO SQUONK</v>
      </c>
      <c r="AL110" s="65" t="str">
        <f t="shared" si="43"/>
        <v>/27</v>
      </c>
      <c r="AN110" s="2">
        <f t="shared" si="40"/>
        <v>12</v>
      </c>
      <c r="BA110" s="2" t="str">
        <f>Disponibili!B110</f>
        <v>MACCHIONI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PERRONE</v>
      </c>
      <c r="AI111" s="65" t="str">
        <f t="shared" si="41"/>
        <v>C</v>
      </c>
      <c r="AJ111" s="65" t="str">
        <f t="shared" si="42"/>
        <v>ATLETICO SQUONK</v>
      </c>
      <c r="AL111" s="65" t="str">
        <f t="shared" si="43"/>
        <v>/27</v>
      </c>
      <c r="AN111" s="2">
        <f t="shared" si="40"/>
        <v>4</v>
      </c>
      <c r="BA111" s="2" t="str">
        <f>Disponibili!B111</f>
        <v>MUHAREMOVIC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537</v>
      </c>
      <c r="G112" s="31" t="s">
        <v>33</v>
      </c>
      <c r="H112" s="28"/>
      <c r="I112" s="30"/>
      <c r="J112" s="28"/>
      <c r="K112" s="155">
        <v>187</v>
      </c>
      <c r="M112" s="31" t="s">
        <v>33</v>
      </c>
      <c r="N112" s="28"/>
      <c r="O112" s="30"/>
      <c r="P112" s="28"/>
      <c r="Q112" s="155">
        <v>289</v>
      </c>
      <c r="S112" s="31" t="s">
        <v>33</v>
      </c>
      <c r="T112" s="28"/>
      <c r="U112" s="30"/>
      <c r="V112" s="28"/>
      <c r="W112" s="155">
        <v>263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 t="str">
        <f t="shared" si="41"/>
        <v>ZIELINSKI</v>
      </c>
      <c r="AI112" s="65" t="str">
        <f t="shared" si="41"/>
        <v>C</v>
      </c>
      <c r="AJ112" s="65" t="str">
        <f t="shared" si="42"/>
        <v>ATLETICO SQUONK</v>
      </c>
      <c r="AL112" s="65" t="str">
        <f t="shared" si="43"/>
        <v>/28</v>
      </c>
      <c r="AN112" s="2">
        <f t="shared" si="40"/>
        <v>2</v>
      </c>
      <c r="BA112" s="2" t="str">
        <f>Disponibili!B112</f>
        <v>PEDRO FELIPE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PIERAGNOLO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BONNY</v>
      </c>
      <c r="AI114" s="65" t="str">
        <f t="shared" si="41"/>
        <v>A</v>
      </c>
      <c r="AJ114" s="65" t="str">
        <f t="shared" si="42"/>
        <v>ATLETICO SQUONK</v>
      </c>
      <c r="AL114" s="65" t="str">
        <f t="shared" si="43"/>
        <v>/27</v>
      </c>
      <c r="AN114" s="2">
        <f t="shared" si="40"/>
        <v>28</v>
      </c>
      <c r="BA114" s="2" t="str">
        <f>Disponibili!B114</f>
        <v>ROMAGNA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BOWIE</v>
      </c>
      <c r="AI115" s="65" t="str">
        <f t="shared" si="41"/>
        <v>A</v>
      </c>
      <c r="AJ115" s="65" t="str">
        <f t="shared" si="42"/>
        <v>ATLETICO SQUONK</v>
      </c>
      <c r="AL115" s="65" t="str">
        <f t="shared" si="43"/>
        <v>/28</v>
      </c>
      <c r="AN115" s="2">
        <f t="shared" si="40"/>
        <v>1</v>
      </c>
      <c r="BA115" s="2" t="str">
        <f>Disponibili!B115</f>
        <v>WALUKIEWICZ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-93</v>
      </c>
      <c r="G116" s="26" t="s">
        <v>29</v>
      </c>
      <c r="H116" s="27"/>
      <c r="I116" s="30"/>
      <c r="J116" s="28"/>
      <c r="K116" s="157">
        <v>224</v>
      </c>
      <c r="M116" s="26" t="s">
        <v>29</v>
      </c>
      <c r="N116" s="27"/>
      <c r="O116" s="30"/>
      <c r="P116" s="28"/>
      <c r="Q116" s="157">
        <v>109</v>
      </c>
      <c r="S116" s="26" t="s">
        <v>29</v>
      </c>
      <c r="T116" s="27"/>
      <c r="U116" s="30"/>
      <c r="V116" s="28"/>
      <c r="W116" s="157">
        <v>126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ESPOSITO F.P.</v>
      </c>
      <c r="AI116" s="65" t="str">
        <f t="shared" si="41"/>
        <v>A</v>
      </c>
      <c r="AJ116" s="65" t="str">
        <f t="shared" si="42"/>
        <v>ATLETICO SQUONK</v>
      </c>
      <c r="AL116" s="65" t="str">
        <f t="shared" si="43"/>
        <v>/28</v>
      </c>
      <c r="AN116" s="2">
        <f t="shared" si="40"/>
        <v>45</v>
      </c>
      <c r="BA116" s="2" t="str">
        <f>Disponibili!B116</f>
        <v>BIRAGHI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-93</v>
      </c>
      <c r="G117" s="32" t="s">
        <v>24</v>
      </c>
      <c r="H117" s="33"/>
      <c r="I117" s="34"/>
      <c r="J117" s="35"/>
      <c r="K117" s="158">
        <v>224</v>
      </c>
      <c r="M117" s="32" t="s">
        <v>24</v>
      </c>
      <c r="N117" s="33"/>
      <c r="O117" s="34"/>
      <c r="P117" s="35"/>
      <c r="Q117" s="158">
        <v>109</v>
      </c>
      <c r="S117" s="32" t="s">
        <v>24</v>
      </c>
      <c r="T117" s="33"/>
      <c r="U117" s="34"/>
      <c r="V117" s="35"/>
      <c r="W117" s="158">
        <v>126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MORATA</v>
      </c>
      <c r="AI117" s="65" t="str">
        <f t="shared" si="41"/>
        <v>A</v>
      </c>
      <c r="AJ117" s="65" t="str">
        <f t="shared" si="42"/>
        <v>ATLETICO SQUONK</v>
      </c>
      <c r="AL117" s="65" t="str">
        <f t="shared" si="43"/>
        <v>/28</v>
      </c>
      <c r="AN117" s="2">
        <f t="shared" si="40"/>
        <v>24</v>
      </c>
      <c r="BA117" s="2" t="str">
        <f>Disponibili!B117</f>
        <v>EBOSSE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RODRIGUEZ</v>
      </c>
      <c r="AI118" s="136" t="str">
        <f t="shared" si="41"/>
        <v>A</v>
      </c>
      <c r="AJ118" s="136" t="str">
        <f t="shared" si="42"/>
        <v>ATLETICO SQUONK</v>
      </c>
      <c r="AL118" s="136" t="str">
        <f t="shared" si="43"/>
        <v>/28</v>
      </c>
      <c r="AN118" s="2">
        <f t="shared" si="40"/>
        <v>26</v>
      </c>
      <c r="BA118" s="2" t="str">
        <f>Disponibili!B118</f>
        <v>ISMAJLI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NKOUNKOU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OBRADOR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SVILAR</v>
      </c>
      <c r="AI121" s="65" t="str">
        <f>N5</f>
        <v>P</v>
      </c>
      <c r="AJ121" s="65" t="str">
        <f>M$4</f>
        <v>CLOCKWORK ORANGE FC</v>
      </c>
      <c r="AK121" s="65" t="str">
        <f>(1-COUNTIF(AI121:AI147,"P"))&amp;"-"&amp;(8-COUNTIF(AI121:AI147,"D"))&amp;"-"&amp;(8-COUNTIF(AI121:AI147,"C"))&amp;"-"&amp;(5-COUNTIF(AI121:AI147,"A"))</f>
        <v>0-2-3-0</v>
      </c>
      <c r="AL121" s="65" t="str">
        <f>Q5</f>
        <v>/27</v>
      </c>
      <c r="AM121" s="128">
        <f>Q$40</f>
        <v>116</v>
      </c>
      <c r="AN121" s="2">
        <f>P5</f>
        <v>31</v>
      </c>
      <c r="AO121" s="129">
        <f>AM121+SUM(AN121:AN147)</f>
        <v>407</v>
      </c>
      <c r="AQ121" s="2" t="str">
        <f>IF(LEFT($AK121,1)="0",0,$AP$5)&amp;"-"&amp;IF(MID($AK121,3,1)="0",0,$AP$6)&amp;"-"&amp;IF(MID($AK121,5,1)="0",0,$AP$7)&amp;"-"&amp;IF(MID($AK121,7,1)="0",0,$AP$8)</f>
        <v>0-10-4-0</v>
      </c>
      <c r="BA121" s="2" t="str">
        <f>Disponibili!B121</f>
        <v>PEDERSEN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SCHUURS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BERTOLA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KAMARA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BISSECK</v>
      </c>
      <c r="AI125" s="65" t="str">
        <f t="shared" si="45"/>
        <v>D</v>
      </c>
      <c r="AJ125" s="65" t="str">
        <f t="shared" ref="AJ125:AJ147" si="46">M$4</f>
        <v>CLOCKWORK ORANGE FC</v>
      </c>
      <c r="AL125" s="65" t="str">
        <f t="shared" ref="AL125:AL147" si="47">Q9</f>
        <v>/27</v>
      </c>
      <c r="AN125" s="2">
        <f t="shared" si="44"/>
        <v>2</v>
      </c>
      <c r="BA125" s="2" t="str">
        <f>Disponibili!B125</f>
        <v>MLACIC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HERMOSO</v>
      </c>
      <c r="AI126" s="65" t="str">
        <f t="shared" si="45"/>
        <v>D</v>
      </c>
      <c r="AJ126" s="65" t="str">
        <f t="shared" si="46"/>
        <v>CLOCKWORK ORANGE FC</v>
      </c>
      <c r="AL126" s="65" t="str">
        <f t="shared" si="47"/>
        <v>/28</v>
      </c>
      <c r="AN126" s="2">
        <f t="shared" si="44"/>
        <v>6</v>
      </c>
      <c r="BA126" s="2" t="str">
        <f>Disponibili!B126</f>
        <v>ZANOLI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PAVLOVIC</v>
      </c>
      <c r="AI127" s="65" t="str">
        <f t="shared" si="45"/>
        <v>D</v>
      </c>
      <c r="AJ127" s="65" t="str">
        <f t="shared" si="46"/>
        <v>CLOCKWORK ORANGE FC</v>
      </c>
      <c r="AL127" s="65" t="str">
        <f t="shared" si="47"/>
        <v>/28</v>
      </c>
      <c r="AN127" s="2">
        <f t="shared" si="44"/>
        <v>16</v>
      </c>
      <c r="BA127" s="2" t="str">
        <f>Disponibili!B127</f>
        <v>ZEMURA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RAMON</v>
      </c>
      <c r="AI128" s="65" t="str">
        <f t="shared" si="45"/>
        <v>D</v>
      </c>
      <c r="AJ128" s="65" t="str">
        <f t="shared" si="46"/>
        <v>CLOCKWORK ORANGE FC</v>
      </c>
      <c r="AL128" s="65" t="str">
        <f t="shared" si="47"/>
        <v>/28</v>
      </c>
      <c r="AN128" s="2">
        <f t="shared" si="44"/>
        <v>7</v>
      </c>
      <c r="BA128" s="2" t="str">
        <f>Disponibili!B128</f>
        <v>BELLA-KOTCHAP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WESLEY</v>
      </c>
      <c r="AI129" s="65" t="str">
        <f t="shared" si="45"/>
        <v>D</v>
      </c>
      <c r="AJ129" s="65" t="str">
        <f t="shared" si="46"/>
        <v>CLOCKWORK ORANGE FC</v>
      </c>
      <c r="AL129" s="65" t="str">
        <f t="shared" si="47"/>
        <v>/28</v>
      </c>
      <c r="AN129" s="2">
        <f t="shared" si="44"/>
        <v>21</v>
      </c>
      <c r="BA129" s="2" t="str">
        <f>Disponibili!B129</f>
        <v>BRADARIC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ZAPPA</v>
      </c>
      <c r="AI130" s="65" t="str">
        <f t="shared" si="45"/>
        <v>D</v>
      </c>
      <c r="AJ130" s="65" t="str">
        <f t="shared" si="46"/>
        <v>CLOCKWORK ORANGE FC</v>
      </c>
      <c r="AL130" s="65" t="str">
        <f t="shared" si="47"/>
        <v>/28</v>
      </c>
      <c r="AN130" s="2">
        <f t="shared" si="44"/>
        <v>2</v>
      </c>
      <c r="BA130" s="2" t="str">
        <f>Disponibili!B130</f>
        <v>CHAM</v>
      </c>
      <c r="BB130" s="2" t="str">
        <f>Disponibili!A130</f>
        <v>D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>
        <f t="shared" si="45"/>
        <v>0</v>
      </c>
      <c r="AI131" s="65" t="str">
        <f t="shared" si="45"/>
        <v/>
      </c>
      <c r="AJ131" s="65" t="str">
        <f t="shared" si="46"/>
        <v>CLOCKWORK ORANGE FC</v>
      </c>
      <c r="AL131" s="65">
        <f t="shared" si="47"/>
        <v>0</v>
      </c>
      <c r="AN131" s="2">
        <f t="shared" si="44"/>
        <v>0</v>
      </c>
      <c r="BA131" s="2" t="str">
        <f>Disponibili!B131</f>
        <v>FRESE</v>
      </c>
      <c r="BB131" s="2" t="str">
        <f>Disponibili!A131</f>
        <v>D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>
        <f t="shared" si="45"/>
        <v>0</v>
      </c>
      <c r="AI132" s="65" t="str">
        <f t="shared" si="45"/>
        <v/>
      </c>
      <c r="AJ132" s="65" t="str">
        <f t="shared" si="46"/>
        <v>CLOCKWORK ORANGE FC</v>
      </c>
      <c r="AL132" s="65">
        <f t="shared" si="47"/>
        <v>0</v>
      </c>
      <c r="AN132" s="2">
        <f t="shared" si="44"/>
        <v>0</v>
      </c>
      <c r="BA132" s="2" t="str">
        <f>Disponibili!B132</f>
        <v>LIROLA</v>
      </c>
      <c r="BB132" s="2" t="str">
        <f>Disponibili!A132</f>
        <v>D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NELSSON</v>
      </c>
      <c r="BB133" s="2" t="str">
        <f>Disponibili!A133</f>
        <v>D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CONCEICAO</v>
      </c>
      <c r="AI134" s="65" t="str">
        <f t="shared" si="45"/>
        <v>C</v>
      </c>
      <c r="AJ134" s="65" t="str">
        <f t="shared" si="46"/>
        <v>CLOCKWORK ORANGE FC</v>
      </c>
      <c r="AL134" s="65" t="str">
        <f t="shared" si="47"/>
        <v>/27</v>
      </c>
      <c r="AN134" s="2">
        <f t="shared" si="44"/>
        <v>31</v>
      </c>
      <c r="BA134" s="2" t="str">
        <f>Disponibili!B134</f>
        <v>OYEGOKE</v>
      </c>
      <c r="BB134" s="2" t="str">
        <f>Disponibili!A134</f>
        <v>D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FERGUSON</v>
      </c>
      <c r="AI135" s="65" t="str">
        <f t="shared" si="45"/>
        <v>C</v>
      </c>
      <c r="AJ135" s="65" t="str">
        <f t="shared" si="46"/>
        <v>CLOCKWORK ORANGE FC</v>
      </c>
      <c r="AL135" s="65" t="str">
        <f t="shared" si="47"/>
        <v>/27</v>
      </c>
      <c r="AN135" s="2">
        <f t="shared" si="44"/>
        <v>6</v>
      </c>
      <c r="BA135" s="2" t="str">
        <f>Disponibili!B135</f>
        <v>SLOTSAGER</v>
      </c>
      <c r="BB135" s="2" t="str">
        <f>Disponibili!A135</f>
        <v>D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FRENDRUP</v>
      </c>
      <c r="AI136" s="65" t="str">
        <f t="shared" si="45"/>
        <v>C</v>
      </c>
      <c r="AJ136" s="65" t="str">
        <f t="shared" si="46"/>
        <v>CLOCKWORK ORANGE FC</v>
      </c>
      <c r="AL136" s="65" t="str">
        <f t="shared" si="47"/>
        <v>/28</v>
      </c>
      <c r="AN136" s="2">
        <f t="shared" si="44"/>
        <v>3</v>
      </c>
      <c r="BA136" s="2" t="str">
        <f>Disponibili!B136</f>
        <v>VALENTINI</v>
      </c>
      <c r="BB136" s="2" t="str">
        <f>Disponibili!A136</f>
        <v>D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LOCATELLI</v>
      </c>
      <c r="AI137" s="65" t="str">
        <f t="shared" si="45"/>
        <v>C</v>
      </c>
      <c r="AJ137" s="65" t="str">
        <f t="shared" si="46"/>
        <v>CLOCKWORK ORANGE FC</v>
      </c>
      <c r="AL137" s="65" t="str">
        <f t="shared" si="47"/>
        <v>/28</v>
      </c>
      <c r="AN137" s="2">
        <f t="shared" si="44"/>
        <v>7</v>
      </c>
      <c r="BA137" s="2" t="str">
        <f>Disponibili!B137</f>
        <v>MUSAH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VANDEPUTTE</v>
      </c>
      <c r="AI138" s="65" t="str">
        <f t="shared" si="45"/>
        <v>C</v>
      </c>
      <c r="AJ138" s="65" t="str">
        <f t="shared" si="46"/>
        <v>CLOCKWORK ORANGE FC</v>
      </c>
      <c r="AL138" s="65" t="str">
        <f t="shared" si="47"/>
        <v>/28</v>
      </c>
      <c r="AN138" s="2">
        <f t="shared" si="44"/>
        <v>4</v>
      </c>
      <c r="BA138" s="2" t="str">
        <f>Disponibili!B138</f>
        <v>PASALIC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>
        <f t="shared" si="45"/>
        <v>0</v>
      </c>
      <c r="AI139" s="65" t="str">
        <f t="shared" si="45"/>
        <v/>
      </c>
      <c r="AJ139" s="65" t="str">
        <f t="shared" si="46"/>
        <v>CLOCKWORK ORANGE FC</v>
      </c>
      <c r="AL139" s="65">
        <f t="shared" si="47"/>
        <v>0</v>
      </c>
      <c r="AN139" s="2">
        <f t="shared" si="44"/>
        <v>0</v>
      </c>
      <c r="BA139" s="2" t="str">
        <f>Disponibili!B139</f>
        <v>MORO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>
        <f t="shared" si="45"/>
        <v>0</v>
      </c>
      <c r="AI140" s="65" t="str">
        <f t="shared" si="45"/>
        <v/>
      </c>
      <c r="AJ140" s="65" t="str">
        <f t="shared" si="46"/>
        <v>CLOCKWORK ORANGE FC</v>
      </c>
      <c r="AL140" s="65">
        <f t="shared" si="47"/>
        <v>0</v>
      </c>
      <c r="AN140" s="2">
        <f t="shared" si="44"/>
        <v>0</v>
      </c>
      <c r="BA140" s="2" t="str">
        <f>Disponibili!B140</f>
        <v>ODGAARD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>
        <f t="shared" si="45"/>
        <v>0</v>
      </c>
      <c r="AI141" s="65" t="str">
        <f t="shared" si="45"/>
        <v/>
      </c>
      <c r="AJ141" s="65" t="str">
        <f t="shared" si="46"/>
        <v>CLOCKWORK ORANGE FC</v>
      </c>
      <c r="AL141" s="65">
        <f t="shared" si="47"/>
        <v>0</v>
      </c>
      <c r="AN141" s="2">
        <f t="shared" si="44"/>
        <v>0</v>
      </c>
      <c r="BA141" s="2" t="str">
        <f>Disponibili!B141</f>
        <v>POBEGA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SOHM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ADAMS</v>
      </c>
      <c r="AI143" s="65" t="str">
        <f t="shared" si="45"/>
        <v>A</v>
      </c>
      <c r="AJ143" s="65" t="str">
        <f t="shared" si="46"/>
        <v>CLOCKWORK ORANGE FC</v>
      </c>
      <c r="AL143" s="65" t="str">
        <f t="shared" si="47"/>
        <v>/28</v>
      </c>
      <c r="AN143" s="2">
        <f t="shared" si="44"/>
        <v>11</v>
      </c>
      <c r="BA143" s="2" t="str">
        <f>Disponibili!B143</f>
        <v>ADOPO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DAVIS</v>
      </c>
      <c r="AI144" s="65" t="str">
        <f t="shared" si="45"/>
        <v>A</v>
      </c>
      <c r="AJ144" s="65" t="str">
        <f t="shared" si="46"/>
        <v>CLOCKWORK ORANGE FC</v>
      </c>
      <c r="AL144" s="65" t="str">
        <f t="shared" si="47"/>
        <v>/28</v>
      </c>
      <c r="AN144" s="2">
        <f t="shared" si="44"/>
        <v>47</v>
      </c>
      <c r="BA144" s="2" t="str">
        <f>Disponibili!B144</f>
        <v>CAVUOTI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DYBALA</v>
      </c>
      <c r="AI145" s="65" t="str">
        <f t="shared" si="45"/>
        <v>A</v>
      </c>
      <c r="AJ145" s="65" t="str">
        <f t="shared" si="46"/>
        <v>CLOCKWORK ORANGE FC</v>
      </c>
      <c r="AL145" s="65" t="str">
        <f t="shared" si="47"/>
        <v>/28</v>
      </c>
      <c r="AN145" s="2">
        <f t="shared" si="44"/>
        <v>76</v>
      </c>
      <c r="BA145" s="2" t="str">
        <f>Disponibili!B145</f>
        <v>DEIOLA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EKHATOR</v>
      </c>
      <c r="AI146" s="65" t="str">
        <f t="shared" si="45"/>
        <v>A</v>
      </c>
      <c r="AJ146" s="65" t="str">
        <f t="shared" si="46"/>
        <v>CLOCKWORK ORANGE FC</v>
      </c>
      <c r="AL146" s="65" t="str">
        <f t="shared" si="47"/>
        <v>/28</v>
      </c>
      <c r="AN146" s="2">
        <f t="shared" si="44"/>
        <v>2</v>
      </c>
      <c r="BA146" s="2" t="str">
        <f>Disponibili!B146</f>
        <v>FELICI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ORBAN</v>
      </c>
      <c r="AI147" s="135" t="str">
        <f t="shared" si="45"/>
        <v>A</v>
      </c>
      <c r="AJ147" s="136" t="str">
        <f t="shared" si="46"/>
        <v>CLOCKWORK ORANGE FC</v>
      </c>
      <c r="AL147" s="135" t="str">
        <f t="shared" si="47"/>
        <v>/28</v>
      </c>
      <c r="AN147" s="2">
        <f t="shared" si="44"/>
        <v>19</v>
      </c>
      <c r="BA147" s="2" t="str">
        <f>Disponibili!B147</f>
        <v>LITETA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MAZZITELLI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SULEMANA I.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CAPRILE</v>
      </c>
      <c r="AI150" s="65" t="str">
        <f>T5</f>
        <v>P</v>
      </c>
      <c r="AJ150" s="65" t="str">
        <f>S$4</f>
        <v>ENDYMION</v>
      </c>
      <c r="AK150" s="65" t="str">
        <f>(1-COUNTIF(AI150:AI176,"P"))&amp;"-"&amp;(8-COUNTIF(AI150:AI176,"D"))&amp;"-"&amp;(8-COUNTIF(AI150:AI176,"C"))&amp;"-"&amp;(5-COUNTIF(AI150:AI176,"A"))</f>
        <v>0-1-0-0</v>
      </c>
      <c r="AL150" s="65" t="str">
        <f>W5</f>
        <v>/28</v>
      </c>
      <c r="AM150" s="128">
        <f>W$40</f>
        <v>235</v>
      </c>
      <c r="AN150" s="2">
        <f>V5</f>
        <v>1</v>
      </c>
      <c r="AO150" s="129">
        <f>AM150+SUM(AN150:AN176)</f>
        <v>389</v>
      </c>
      <c r="AQ150" s="2" t="str">
        <f>IF(LEFT($AK150,1)="0",0,$AP$5)&amp;"-"&amp;IF(MID($AK150,3,1)="0",0,$AP$6)&amp;"-"&amp;IF(MID($AK150,5,1)="0",0,$AP$7)&amp;"-"&amp;IF(MID($AK150,7,1)="0",0,$AP$8)</f>
        <v>0-10-0-0</v>
      </c>
      <c r="BA150" s="2" t="str">
        <f>Disponibili!B150</f>
        <v>SERGI ROBERTO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BONDO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COLLOCOLO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GRASSI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AHANOR</v>
      </c>
      <c r="AI154" s="65" t="str">
        <f t="shared" si="49"/>
        <v>D</v>
      </c>
      <c r="AJ154" s="65" t="str">
        <f t="shared" ref="AJ154:AJ176" si="50">S$4</f>
        <v>ENDYMION</v>
      </c>
      <c r="AL154" s="65" t="str">
        <f t="shared" ref="AL154:AL176" si="51">W9</f>
        <v>/28</v>
      </c>
      <c r="AN154" s="2">
        <f t="shared" si="48"/>
        <v>7</v>
      </c>
      <c r="BA154" s="2" t="str">
        <f>Disponibili!B154</f>
        <v>LOTTICI TESSADRI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BASCHIROTTO</v>
      </c>
      <c r="AI155" s="65" t="str">
        <f t="shared" si="49"/>
        <v>D</v>
      </c>
      <c r="AJ155" s="65" t="str">
        <f t="shared" si="50"/>
        <v>ENDYMION</v>
      </c>
      <c r="AL155" s="65" t="str">
        <f t="shared" si="51"/>
        <v>/27</v>
      </c>
      <c r="AN155" s="2">
        <f t="shared" si="48"/>
        <v>1</v>
      </c>
      <c r="BA155" s="2" t="str">
        <f>Disponibili!B155</f>
        <v>MALEH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CARLOS AUGUSTO</v>
      </c>
      <c r="AI156" s="65" t="str">
        <f t="shared" si="49"/>
        <v>D</v>
      </c>
      <c r="AJ156" s="65" t="str">
        <f t="shared" si="50"/>
        <v>ENDYMION</v>
      </c>
      <c r="AL156" s="65" t="str">
        <f t="shared" si="51"/>
        <v>/28</v>
      </c>
      <c r="AN156" s="2">
        <f t="shared" si="48"/>
        <v>11</v>
      </c>
      <c r="BA156" s="2" t="str">
        <f>Disponibili!B156</f>
        <v>PAYERO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599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601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KOLASINAC</v>
      </c>
      <c r="AI157" s="65" t="str">
        <f t="shared" si="49"/>
        <v>D</v>
      </c>
      <c r="AJ157" s="65" t="str">
        <f t="shared" si="50"/>
        <v>ENDYMION</v>
      </c>
      <c r="AL157" s="65" t="str">
        <f t="shared" si="51"/>
        <v>/28</v>
      </c>
      <c r="AN157" s="2">
        <f t="shared" si="48"/>
        <v>1</v>
      </c>
      <c r="BA157" s="2" t="str">
        <f>Disponibili!B157</f>
        <v>BRESCIANINI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KRISTENSEN</v>
      </c>
      <c r="AI158" s="65" t="str">
        <f t="shared" si="49"/>
        <v>D</v>
      </c>
      <c r="AJ158" s="65" t="str">
        <f t="shared" si="50"/>
        <v>ENDYMION</v>
      </c>
      <c r="AL158" s="65" t="str">
        <f t="shared" si="51"/>
        <v>/28</v>
      </c>
      <c r="AN158" s="2">
        <f t="shared" si="48"/>
        <v>11</v>
      </c>
      <c r="BA158" s="2" t="str">
        <f>Disponibili!B158</f>
        <v>FABBIAN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RANIERI</v>
      </c>
      <c r="AI159" s="65" t="str">
        <f t="shared" si="49"/>
        <v>D</v>
      </c>
      <c r="AJ159" s="65" t="str">
        <f t="shared" si="50"/>
        <v>ENDYMION</v>
      </c>
      <c r="AL159" s="65" t="str">
        <f t="shared" si="51"/>
        <v>/28</v>
      </c>
      <c r="AN159" s="2">
        <f t="shared" si="48"/>
        <v>1</v>
      </c>
      <c r="BA159" s="2" t="str">
        <f>Disponibili!B159</f>
        <v>FAZZINI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ZAPPACOSTA</v>
      </c>
      <c r="AI160" s="65" t="str">
        <f t="shared" si="49"/>
        <v>D</v>
      </c>
      <c r="AJ160" s="65" t="str">
        <f t="shared" si="50"/>
        <v>ENDYMION</v>
      </c>
      <c r="AL160" s="65" t="str">
        <f t="shared" si="51"/>
        <v>/28</v>
      </c>
      <c r="AN160" s="2">
        <f t="shared" si="48"/>
        <v>11</v>
      </c>
      <c r="BA160" s="2" t="str">
        <f>Disponibili!B160</f>
        <v>GUDMUNDSSON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>
        <f t="shared" si="49"/>
        <v>0</v>
      </c>
      <c r="AI161" s="65" t="str">
        <f t="shared" si="49"/>
        <v/>
      </c>
      <c r="AJ161" s="65" t="str">
        <f t="shared" si="50"/>
        <v>ENDYMION</v>
      </c>
      <c r="AL161" s="65">
        <f t="shared" si="51"/>
        <v>0</v>
      </c>
      <c r="AN161" s="2">
        <f t="shared" si="48"/>
        <v>0</v>
      </c>
      <c r="BA161" s="2" t="str">
        <f>Disponibili!B161</f>
        <v>HARRISON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MANDRAGORA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DELE-BASHIRU</v>
      </c>
      <c r="AI163" s="65" t="str">
        <f t="shared" si="49"/>
        <v>C</v>
      </c>
      <c r="AJ163" s="65" t="str">
        <f t="shared" si="50"/>
        <v>ENDYMION</v>
      </c>
      <c r="AL163" s="65" t="str">
        <f t="shared" si="51"/>
        <v>/28</v>
      </c>
      <c r="AN163" s="2">
        <f t="shared" si="48"/>
        <v>1</v>
      </c>
      <c r="BA163" s="2" t="str">
        <f>Disponibili!B163</f>
        <v>SABIRI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FREULER</v>
      </c>
      <c r="AI164" s="65" t="str">
        <f t="shared" si="49"/>
        <v>C</v>
      </c>
      <c r="AJ164" s="65" t="str">
        <f t="shared" si="50"/>
        <v>ENDYMION</v>
      </c>
      <c r="AL164" s="65" t="str">
        <f t="shared" si="51"/>
        <v>/27</v>
      </c>
      <c r="AN164" s="2">
        <f t="shared" si="48"/>
        <v>13</v>
      </c>
      <c r="BA164" s="2" t="str">
        <f>Disponibili!B164</f>
        <v>AMORIM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LOBOTKA</v>
      </c>
      <c r="AI165" s="65" t="str">
        <f t="shared" si="49"/>
        <v>C</v>
      </c>
      <c r="AJ165" s="65" t="str">
        <f t="shared" si="50"/>
        <v>ENDYMION</v>
      </c>
      <c r="AL165" s="65" t="str">
        <f t="shared" si="51"/>
        <v>/27</v>
      </c>
      <c r="AN165" s="2">
        <f t="shared" si="48"/>
        <v>29</v>
      </c>
      <c r="BA165" s="2" t="str">
        <f>Disponibili!B165</f>
        <v>BALDANZI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LUIS HENRIQUE</v>
      </c>
      <c r="AI166" s="65" t="str">
        <f t="shared" si="49"/>
        <v>C</v>
      </c>
      <c r="AJ166" s="65" t="str">
        <f t="shared" si="50"/>
        <v>ENDYMION</v>
      </c>
      <c r="AL166" s="65" t="str">
        <f t="shared" si="51"/>
        <v>/28</v>
      </c>
      <c r="AN166" s="2">
        <f t="shared" si="48"/>
        <v>1</v>
      </c>
      <c r="BA166" s="2" t="str">
        <f>Disponibili!B166</f>
        <v>CARBONE</v>
      </c>
      <c r="BB166" s="2" t="str">
        <f>Disponibili!A166</f>
        <v>C</v>
      </c>
    </row>
    <row r="167" spans="1:54" x14ac:dyDescent="0.25">
      <c r="A167" s="44" t="s">
        <v>603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604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605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606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MODRIC</v>
      </c>
      <c r="AI167" s="65" t="str">
        <f t="shared" si="49"/>
        <v>C</v>
      </c>
      <c r="AJ167" s="65" t="str">
        <f t="shared" si="50"/>
        <v>ENDYMION</v>
      </c>
      <c r="AL167" s="65" t="str">
        <f t="shared" si="51"/>
        <v>/28</v>
      </c>
      <c r="AN167" s="2">
        <f t="shared" si="48"/>
        <v>11</v>
      </c>
      <c r="BA167" s="2" t="str">
        <f>Disponibili!B167</f>
        <v>CARBONI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NDOUR</v>
      </c>
      <c r="AI168" s="65" t="str">
        <f t="shared" si="49"/>
        <v>C</v>
      </c>
      <c r="AJ168" s="65" t="str">
        <f t="shared" si="50"/>
        <v>ENDYMION</v>
      </c>
      <c r="AL168" s="65" t="str">
        <f t="shared" si="51"/>
        <v>/28</v>
      </c>
      <c r="AN168" s="2">
        <f t="shared" si="48"/>
        <v>3</v>
      </c>
      <c r="BA168" s="2" t="str">
        <f>Disponibili!B168</f>
        <v>CORNET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SUCIC</v>
      </c>
      <c r="AI169" s="65" t="str">
        <f t="shared" si="49"/>
        <v>C</v>
      </c>
      <c r="AJ169" s="65" t="str">
        <f t="shared" si="50"/>
        <v>ENDYMION</v>
      </c>
      <c r="AL169" s="65" t="str">
        <f t="shared" si="51"/>
        <v>/28</v>
      </c>
      <c r="AN169" s="2">
        <f t="shared" si="48"/>
        <v>11</v>
      </c>
      <c r="BA169" s="2" t="str">
        <f>Disponibili!B169</f>
        <v>GROSSI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 t="str">
        <f t="shared" si="49"/>
        <v>ZALEWSKI</v>
      </c>
      <c r="AI170" s="65" t="str">
        <f t="shared" si="49"/>
        <v>C</v>
      </c>
      <c r="AJ170" s="65" t="str">
        <f t="shared" si="50"/>
        <v>ENDYMION</v>
      </c>
      <c r="AL170" s="65" t="str">
        <f t="shared" si="51"/>
        <v>/27</v>
      </c>
      <c r="AN170" s="2">
        <f t="shared" si="48"/>
        <v>3</v>
      </c>
      <c r="BA170" s="2" t="str">
        <f>Disponibili!B170</f>
        <v>LAFONT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MASINI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CASTRO</v>
      </c>
      <c r="AI172" s="65" t="str">
        <f t="shared" si="49"/>
        <v>A</v>
      </c>
      <c r="AJ172" s="65" t="str">
        <f t="shared" si="50"/>
        <v>ENDYMION</v>
      </c>
      <c r="AL172" s="65" t="str">
        <f t="shared" si="51"/>
        <v>/27</v>
      </c>
      <c r="AN172" s="2">
        <f t="shared" si="48"/>
        <v>7</v>
      </c>
      <c r="BA172" s="2" t="str">
        <f>Disponibili!B172</f>
        <v>ONANA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ELPHEGE</v>
      </c>
      <c r="AI173" s="65" t="str">
        <f t="shared" si="49"/>
        <v>A</v>
      </c>
      <c r="AJ173" s="65" t="str">
        <f t="shared" si="50"/>
        <v>ENDYMION</v>
      </c>
      <c r="AL173" s="65" t="str">
        <f t="shared" si="51"/>
        <v>/28</v>
      </c>
      <c r="AN173" s="2">
        <f t="shared" si="48"/>
        <v>1</v>
      </c>
      <c r="BA173" s="2" t="str">
        <f>Disponibili!B173</f>
        <v>DIOUF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ESPOSITO SE.</v>
      </c>
      <c r="AI174" s="65" t="str">
        <f t="shared" si="49"/>
        <v>A</v>
      </c>
      <c r="AJ174" s="65" t="str">
        <f t="shared" si="50"/>
        <v>ENDYMION</v>
      </c>
      <c r="AL174" s="65" t="str">
        <f t="shared" si="51"/>
        <v>/27</v>
      </c>
      <c r="AN174" s="2">
        <f t="shared" si="48"/>
        <v>7</v>
      </c>
      <c r="BA174" s="2" t="str">
        <f>Disponibili!B174</f>
        <v>MKHITARYAN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NOSLIN</v>
      </c>
      <c r="AI175" s="65" t="str">
        <f t="shared" si="49"/>
        <v>A</v>
      </c>
      <c r="AJ175" s="65" t="str">
        <f t="shared" si="50"/>
        <v>ENDYMION</v>
      </c>
      <c r="AL175" s="65" t="str">
        <f t="shared" si="51"/>
        <v>/28</v>
      </c>
      <c r="AN175" s="2">
        <f t="shared" si="48"/>
        <v>1</v>
      </c>
      <c r="BA175" s="2" t="str">
        <f>Disponibili!B175</f>
        <v>TOPALOVIC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 t="str">
        <f t="shared" si="49"/>
        <v>SCAMACCA</v>
      </c>
      <c r="AI176" s="136" t="str">
        <f t="shared" si="49"/>
        <v>A</v>
      </c>
      <c r="AJ176" s="136" t="str">
        <f t="shared" si="50"/>
        <v>ENDYMION</v>
      </c>
      <c r="AL176" s="136" t="str">
        <f t="shared" si="51"/>
        <v>/27</v>
      </c>
      <c r="AN176" s="2">
        <f t="shared" si="48"/>
        <v>22</v>
      </c>
      <c r="BA176" s="2" t="str">
        <f>Disponibili!B176</f>
        <v>ADZIC</v>
      </c>
      <c r="BB176" s="2" t="str">
        <f>Disponibili!A176</f>
        <v>C</v>
      </c>
    </row>
    <row r="177" spans="1:54" x14ac:dyDescent="0.25">
      <c r="A177" s="44" t="s">
        <v>607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608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609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610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KOOPMEINERS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KOSTIC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DE GEA</v>
      </c>
      <c r="AI179" s="65" t="str">
        <f>H43</f>
        <v>P</v>
      </c>
      <c r="AJ179" s="65" t="str">
        <f>G$42</f>
        <v>FC PARTIZAN DEGRADO</v>
      </c>
      <c r="AK179" s="65" t="str">
        <f>(1-COUNTIF(AI179:AI205,"P"))&amp;"-"&amp;(8-COUNTIF(AI179:AI205,"D"))&amp;"-"&amp;(8-COUNTIF(AI179:AI205,"C"))&amp;"-"&amp;(5-COUNTIF(AI179:AI205,"A"))</f>
        <v>0-0-1-1</v>
      </c>
      <c r="AL179" s="65" t="str">
        <f>K43</f>
        <v>/28</v>
      </c>
      <c r="AM179" s="128">
        <f>K78</f>
        <v>56</v>
      </c>
      <c r="AN179" s="2">
        <f>J43</f>
        <v>1</v>
      </c>
      <c r="AO179" s="129">
        <f>AM179+SUM(AN179:AN205)</f>
        <v>322</v>
      </c>
      <c r="AQ179" s="2" t="str">
        <f>IF(LEFT($AK179,1)="0",0,$AP$5)&amp;"-"&amp;IF(MID($AK179,3,1)="0",0,$AP$6)&amp;"-"&amp;IF(MID($AK179,5,1)="0",0,$AP$7)&amp;"-"&amp;IF(MID($AK179,7,1)="0",0,$AP$8)</f>
        <v>0-0-4-3</v>
      </c>
      <c r="BA179" s="2" t="str">
        <f>Disponibili!B179</f>
        <v>MIRETTI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ZHEGROVA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BELAHYANE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PRZYBOREK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CELIK</v>
      </c>
      <c r="AI183" s="65" t="str">
        <f t="shared" si="53"/>
        <v>D</v>
      </c>
      <c r="AJ183" s="65" t="str">
        <f t="shared" ref="AJ183:AJ205" si="54">G$42</f>
        <v>FC PARTIZAN DEGRADO</v>
      </c>
      <c r="AL183" s="65" t="str">
        <f t="shared" ref="AL183:AL205" si="55">K47</f>
        <v>/27</v>
      </c>
      <c r="AN183" s="2">
        <f t="shared" si="52"/>
        <v>5</v>
      </c>
      <c r="BA183" s="2" t="str">
        <f>Disponibili!B183</f>
        <v>ROVELLA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COCO</v>
      </c>
      <c r="AI184" s="65" t="str">
        <f t="shared" si="53"/>
        <v>D</v>
      </c>
      <c r="AJ184" s="65" t="str">
        <f t="shared" si="54"/>
        <v>FC PARTIZAN DEGRADO</v>
      </c>
      <c r="AL184" s="65" t="str">
        <f t="shared" si="55"/>
        <v>/28</v>
      </c>
      <c r="AN184" s="2">
        <f t="shared" si="52"/>
        <v>2</v>
      </c>
      <c r="BA184" s="2" t="str">
        <f>Disponibili!B184</f>
        <v>BERISHA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DJIMSITI</v>
      </c>
      <c r="AI185" s="65" t="str">
        <f t="shared" si="53"/>
        <v>D</v>
      </c>
      <c r="AJ185" s="65" t="str">
        <f t="shared" si="54"/>
        <v>FC PARTIZAN DEGRADO</v>
      </c>
      <c r="AL185" s="65" t="str">
        <f t="shared" si="55"/>
        <v>/27</v>
      </c>
      <c r="AN185" s="2">
        <f t="shared" si="52"/>
        <v>1</v>
      </c>
      <c r="BA185" s="2" t="str">
        <f>Disponibili!B185</f>
        <v>FOFANA SA.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HIEN</v>
      </c>
      <c r="AI186" s="65" t="str">
        <f t="shared" si="53"/>
        <v>D</v>
      </c>
      <c r="AJ186" s="65" t="str">
        <f t="shared" si="54"/>
        <v>FC PARTIZAN DEGRADO</v>
      </c>
      <c r="AL186" s="65" t="str">
        <f t="shared" si="55"/>
        <v>/28</v>
      </c>
      <c r="AN186" s="2">
        <f t="shared" si="52"/>
        <v>1</v>
      </c>
      <c r="BA186" s="2" t="str">
        <f>Disponibili!B186</f>
        <v>GORTER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KOLASINAC</v>
      </c>
      <c r="AI187" s="65" t="str">
        <f t="shared" si="53"/>
        <v>D</v>
      </c>
      <c r="AJ187" s="65" t="str">
        <f t="shared" si="54"/>
        <v>FC PARTIZAN DEGRADO</v>
      </c>
      <c r="AL187" s="65" t="str">
        <f t="shared" si="55"/>
        <v>/28</v>
      </c>
      <c r="AN187" s="2">
        <f t="shared" si="52"/>
        <v>1</v>
      </c>
      <c r="BA187" s="2" t="str">
        <f>Disponibili!B187</f>
        <v>HELGASON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LAZARO</v>
      </c>
      <c r="AI188" s="65" t="str">
        <f t="shared" si="53"/>
        <v>D</v>
      </c>
      <c r="AJ188" s="65" t="str">
        <f t="shared" si="54"/>
        <v>FC PARTIZAN DEGRADO</v>
      </c>
      <c r="AL188" s="65" t="str">
        <f t="shared" si="55"/>
        <v>/28</v>
      </c>
      <c r="AN188" s="2">
        <f t="shared" si="52"/>
        <v>1</v>
      </c>
      <c r="BA188" s="2" t="str">
        <f>Disponibili!B188</f>
        <v>MARCHWINSKI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MARUSIC</v>
      </c>
      <c r="AI189" s="65" t="str">
        <f t="shared" si="53"/>
        <v>D</v>
      </c>
      <c r="AJ189" s="65" t="str">
        <f t="shared" si="54"/>
        <v>FC PARTIZAN DEGRADO</v>
      </c>
      <c r="AL189" s="65" t="str">
        <f t="shared" si="55"/>
        <v>/28</v>
      </c>
      <c r="AN189" s="2">
        <f t="shared" si="52"/>
        <v>1</v>
      </c>
      <c r="BA189" s="2" t="str">
        <f>Disponibili!B189</f>
        <v>NGOM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ROMAGNOLI</v>
      </c>
      <c r="AI190" s="65" t="str">
        <f t="shared" si="53"/>
        <v>D</v>
      </c>
      <c r="AJ190" s="65" t="str">
        <f t="shared" si="54"/>
        <v>FC PARTIZAN DEGRADO</v>
      </c>
      <c r="AL190" s="65" t="str">
        <f t="shared" si="55"/>
        <v>/28</v>
      </c>
      <c r="AN190" s="2">
        <f t="shared" si="52"/>
        <v>1</v>
      </c>
      <c r="BA190" s="2" t="str">
        <f>Disponibili!B190</f>
        <v>PIEROTTI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 t="str">
        <f t="shared" si="52"/>
        <v/>
      </c>
      <c r="BA191" s="2" t="str">
        <f>Disponibili!B191</f>
        <v>RAMADANI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CALHANOGLU</v>
      </c>
      <c r="AI192" s="65" t="str">
        <f t="shared" si="53"/>
        <v>C</v>
      </c>
      <c r="AJ192" s="65" t="str">
        <f t="shared" si="54"/>
        <v>FC PARTIZAN DEGRADO</v>
      </c>
      <c r="AL192" s="65" t="str">
        <f t="shared" si="55"/>
        <v>/27</v>
      </c>
      <c r="AN192" s="2">
        <f t="shared" si="52"/>
        <v>51</v>
      </c>
      <c r="BA192" s="2" t="str">
        <f>Disponibili!B192</f>
        <v>SALA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CATALDI</v>
      </c>
      <c r="AI193" s="65" t="str">
        <f t="shared" si="53"/>
        <v>C</v>
      </c>
      <c r="AJ193" s="65" t="str">
        <f t="shared" si="54"/>
        <v>FC PARTIZAN DEGRADO</v>
      </c>
      <c r="AL193" s="65" t="str">
        <f t="shared" si="55"/>
        <v>/28</v>
      </c>
      <c r="AN193" s="2">
        <f t="shared" si="52"/>
        <v>1</v>
      </c>
      <c r="BA193" s="2" t="str">
        <f>Disponibili!B193</f>
        <v>SOTTIL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EL AYNAOUI</v>
      </c>
      <c r="AI194" s="65" t="str">
        <f t="shared" si="53"/>
        <v>C</v>
      </c>
      <c r="AJ194" s="65" t="str">
        <f t="shared" si="54"/>
        <v>FC PARTIZAN DEGRADO</v>
      </c>
      <c r="AL194" s="65" t="str">
        <f t="shared" si="55"/>
        <v>/28</v>
      </c>
      <c r="AN194" s="2">
        <f t="shared" si="52"/>
        <v>1</v>
      </c>
      <c r="BA194" s="2" t="str">
        <f>Disponibili!B194</f>
        <v>FOFANA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KONE'</v>
      </c>
      <c r="AI195" s="65" t="str">
        <f t="shared" si="53"/>
        <v>C</v>
      </c>
      <c r="AJ195" s="65" t="str">
        <f t="shared" si="54"/>
        <v>FC PARTIZAN DEGRADO</v>
      </c>
      <c r="AL195" s="65" t="str">
        <f t="shared" si="55"/>
        <v>/27</v>
      </c>
      <c r="AN195" s="2">
        <f t="shared" si="52"/>
        <v>16</v>
      </c>
      <c r="BA195" s="2" t="str">
        <f>Disponibili!B195</f>
        <v>GILMOUR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LOFTUS-CHEEK</v>
      </c>
      <c r="AI196" s="65" t="str">
        <f t="shared" si="53"/>
        <v>C</v>
      </c>
      <c r="AJ196" s="65" t="str">
        <f t="shared" si="54"/>
        <v>FC PARTIZAN DEGRADO</v>
      </c>
      <c r="AL196" s="65" t="str">
        <f t="shared" si="55"/>
        <v>/28</v>
      </c>
      <c r="AN196" s="2">
        <f t="shared" si="52"/>
        <v>23</v>
      </c>
      <c r="BA196" s="2" t="str">
        <f>Disponibili!B196</f>
        <v>CREMASCHI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MCKENNIE</v>
      </c>
      <c r="AI197" s="65" t="str">
        <f t="shared" si="53"/>
        <v>C</v>
      </c>
      <c r="AJ197" s="65" t="str">
        <f t="shared" si="54"/>
        <v>FC PARTIZAN DEGRADO</v>
      </c>
      <c r="AL197" s="65" t="str">
        <f t="shared" si="55"/>
        <v>/28</v>
      </c>
      <c r="AN197" s="2">
        <f t="shared" si="52"/>
        <v>1</v>
      </c>
      <c r="BA197" s="2" t="str">
        <f>Disponibili!B197</f>
        <v>ESTEVEZ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599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601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THORSBY</v>
      </c>
      <c r="AI198" s="65" t="str">
        <f t="shared" si="53"/>
        <v>C</v>
      </c>
      <c r="AJ198" s="65" t="str">
        <f t="shared" si="54"/>
        <v>FC PARTIZAN DEGRADO</v>
      </c>
      <c r="AL198" s="65" t="str">
        <f t="shared" si="55"/>
        <v>/28</v>
      </c>
      <c r="AN198" s="2">
        <f t="shared" si="52"/>
        <v>1</v>
      </c>
      <c r="BA198" s="2" t="str">
        <f>Disponibili!B198</f>
        <v>NICOLUSSI CAVIGLIA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>
        <f t="shared" si="53"/>
        <v>0</v>
      </c>
      <c r="AI199" s="65" t="str">
        <f t="shared" si="53"/>
        <v/>
      </c>
      <c r="AJ199" s="65" t="str">
        <f t="shared" si="54"/>
        <v>FC PARTIZAN DEGRADO</v>
      </c>
      <c r="AL199" s="65">
        <f t="shared" si="55"/>
        <v>0</v>
      </c>
      <c r="AN199" s="2">
        <f t="shared" si="52"/>
        <v>0</v>
      </c>
      <c r="BA199" s="2" t="str">
        <f>Disponibili!B199</f>
        <v>ONDREJKA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ORDONEZ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CASTRO</v>
      </c>
      <c r="AI201" s="65" t="str">
        <f t="shared" si="53"/>
        <v>A</v>
      </c>
      <c r="AJ201" s="65" t="str">
        <f t="shared" si="54"/>
        <v>FC PARTIZAN DEGRADO</v>
      </c>
      <c r="AL201" s="65" t="str">
        <f t="shared" si="55"/>
        <v>/27</v>
      </c>
      <c r="AN201" s="2">
        <f t="shared" si="52"/>
        <v>23</v>
      </c>
      <c r="BA201" s="2" t="str">
        <f>Disponibili!B201</f>
        <v>ORISTANIO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DOUVIKAS</v>
      </c>
      <c r="AI202" s="65" t="str">
        <f t="shared" si="53"/>
        <v>A</v>
      </c>
      <c r="AJ202" s="65" t="str">
        <f t="shared" si="54"/>
        <v>FC PARTIZAN DEGRADO</v>
      </c>
      <c r="AL202" s="65" t="str">
        <f t="shared" si="55"/>
        <v>/28</v>
      </c>
      <c r="AN202" s="2">
        <f t="shared" si="52"/>
        <v>41</v>
      </c>
      <c r="BA202" s="2" t="str">
        <f>Disponibili!B202</f>
        <v>SORENSEN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MALEN</v>
      </c>
      <c r="AI203" s="65" t="str">
        <f t="shared" si="53"/>
        <v>A</v>
      </c>
      <c r="AJ203" s="65" t="str">
        <f t="shared" si="54"/>
        <v>FC PARTIZAN DEGRADO</v>
      </c>
      <c r="AL203" s="65" t="str">
        <f t="shared" si="55"/>
        <v>/28</v>
      </c>
      <c r="AN203" s="2">
        <f t="shared" si="52"/>
        <v>51</v>
      </c>
      <c r="BA203" s="2" t="str">
        <f>Disponibili!B203</f>
        <v>STREFEZZA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VARDY</v>
      </c>
      <c r="AI204" s="65" t="str">
        <f t="shared" si="53"/>
        <v>A</v>
      </c>
      <c r="AJ204" s="65" t="str">
        <f t="shared" si="54"/>
        <v>FC PARTIZAN DEGRADO</v>
      </c>
      <c r="AL204" s="65" t="str">
        <f t="shared" si="55"/>
        <v>/28</v>
      </c>
      <c r="AN204" s="2">
        <f t="shared" si="52"/>
        <v>43</v>
      </c>
      <c r="BA204" s="2" t="str">
        <f>Disponibili!B204</f>
        <v>AEBISCHER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>
        <f t="shared" si="53"/>
        <v>0</v>
      </c>
      <c r="AI205" s="135" t="str">
        <f t="shared" si="53"/>
        <v/>
      </c>
      <c r="AJ205" s="136" t="str">
        <f t="shared" si="54"/>
        <v>FC PARTIZAN DEGRADO</v>
      </c>
      <c r="AL205" s="135">
        <f t="shared" si="55"/>
        <v>0</v>
      </c>
      <c r="AN205" s="2">
        <f t="shared" si="52"/>
        <v>0</v>
      </c>
      <c r="BA205" s="2" t="str">
        <f>Disponibili!B205</f>
        <v>AKINSANMIRO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BETTAZZI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HOJHOLT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BUTEZ</v>
      </c>
      <c r="AI208" s="65" t="str">
        <f>N43</f>
        <v>P</v>
      </c>
      <c r="AJ208" s="65" t="str">
        <f>M$42</f>
        <v>FFC SANDRO MAZZOLA</v>
      </c>
      <c r="AK208" s="65" t="str">
        <f>(1-COUNTIF(AI208:AI234,"P"))&amp;"-"&amp;(8-COUNTIF(AI208:AI234,"D"))&amp;"-"&amp;(8-COUNTIF(AI208:AI234,"C"))&amp;"-"&amp;(5-COUNTIF(AI208:AI234,"A"))</f>
        <v>0-0-0-0</v>
      </c>
      <c r="AL208" s="65" t="str">
        <f>Q43</f>
        <v>/28</v>
      </c>
      <c r="AM208" s="128">
        <f>Q$78</f>
        <v>-74</v>
      </c>
      <c r="AN208" s="2">
        <f>P43</f>
        <v>1</v>
      </c>
      <c r="AO208" s="129">
        <f>AM208+SUM(AN208:AN234)</f>
        <v>308</v>
      </c>
      <c r="AQ208" s="2" t="str">
        <f>IF(LEFT($AK208,1)="0",0,$AP$5)&amp;"-"&amp;IF(MID($AK208,3,1)="0",0,$AP$6)&amp;"-"&amp;IF(MID($AK208,5,1)="0",0,$AP$7)&amp;"-"&amp;IF(MID($AK208,7,1)="0",0,$AP$8)</f>
        <v>0-0-0-0</v>
      </c>
      <c r="BA208" s="2" t="str">
        <f>Disponibili!B208</f>
        <v>ILING JUNIOR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LERIS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LORRAN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LOYOLA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BREMER</v>
      </c>
      <c r="AI212" s="65" t="str">
        <f t="shared" si="57"/>
        <v>D</v>
      </c>
      <c r="AJ212" s="65" t="str">
        <f t="shared" ref="AJ212:AJ234" si="58">M$42</f>
        <v>FFC SANDRO MAZZOLA</v>
      </c>
      <c r="AL212" s="65" t="str">
        <f t="shared" ref="AL212:AL234" si="59">Q47</f>
        <v>/27</v>
      </c>
      <c r="AN212" s="2">
        <f t="shared" si="56"/>
        <v>26</v>
      </c>
      <c r="BA212" s="2" t="str">
        <f>Disponibili!B212</f>
        <v>MARIN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DOIG</v>
      </c>
      <c r="AI213" s="65" t="str">
        <f t="shared" si="57"/>
        <v>D</v>
      </c>
      <c r="AJ213" s="65" t="str">
        <f t="shared" si="58"/>
        <v>FFC SANDRO MAZZOLA</v>
      </c>
      <c r="AL213" s="65" t="str">
        <f t="shared" si="59"/>
        <v>/28</v>
      </c>
      <c r="AN213" s="2">
        <f t="shared" si="56"/>
        <v>1</v>
      </c>
      <c r="BA213" s="2" t="str">
        <f>Disponibili!B213</f>
        <v>PICCININI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GALLO</v>
      </c>
      <c r="AI214" s="65" t="str">
        <f t="shared" si="57"/>
        <v>D</v>
      </c>
      <c r="AJ214" s="65" t="str">
        <f t="shared" si="58"/>
        <v>FFC SANDRO MAZZOLA</v>
      </c>
      <c r="AL214" s="65" t="str">
        <f t="shared" si="59"/>
        <v>/28</v>
      </c>
      <c r="AN214" s="2">
        <f t="shared" si="56"/>
        <v>1</v>
      </c>
      <c r="BA214" s="2" t="str">
        <f>Disponibili!B214</f>
        <v>STENGS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KEMPF</v>
      </c>
      <c r="AI215" s="65" t="str">
        <f t="shared" si="57"/>
        <v>D</v>
      </c>
      <c r="AJ215" s="65" t="str">
        <f t="shared" si="58"/>
        <v>FFC SANDRO MAZZOLA</v>
      </c>
      <c r="AL215" s="65" t="str">
        <f t="shared" si="59"/>
        <v>/28</v>
      </c>
      <c r="AN215" s="2">
        <f t="shared" si="56"/>
        <v>2</v>
      </c>
      <c r="BA215" s="2" t="str">
        <f>Disponibili!B215</f>
        <v>TRAMONI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MINA</v>
      </c>
      <c r="AI216" s="65" t="str">
        <f t="shared" si="57"/>
        <v>D</v>
      </c>
      <c r="AJ216" s="65" t="str">
        <f t="shared" si="58"/>
        <v>FFC SANDRO MAZZOLA</v>
      </c>
      <c r="AL216" s="65" t="str">
        <f t="shared" si="59"/>
        <v>/28</v>
      </c>
      <c r="AN216" s="2">
        <f t="shared" si="56"/>
        <v>2</v>
      </c>
      <c r="BA216" s="2" t="str">
        <f>Disponibili!B216</f>
        <v>VURAL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SMOLCIC</v>
      </c>
      <c r="AI217" s="65" t="str">
        <f t="shared" si="57"/>
        <v>D</v>
      </c>
      <c r="AJ217" s="65" t="str">
        <f t="shared" si="58"/>
        <v>FFC SANDRO MAZZOLA</v>
      </c>
      <c r="AL217" s="65" t="str">
        <f t="shared" si="59"/>
        <v>/28</v>
      </c>
      <c r="AN217" s="2">
        <f t="shared" si="56"/>
        <v>2</v>
      </c>
      <c r="BA217" s="2" t="str">
        <f>Disponibili!B217</f>
        <v>PISILLI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TROILO</v>
      </c>
      <c r="AI218" s="65" t="str">
        <f t="shared" si="57"/>
        <v>D</v>
      </c>
      <c r="AJ218" s="65" t="str">
        <f t="shared" si="58"/>
        <v>FFC SANDRO MAZZOLA</v>
      </c>
      <c r="AL218" s="65" t="str">
        <f t="shared" si="59"/>
        <v>/28</v>
      </c>
      <c r="AN218" s="2">
        <f t="shared" si="56"/>
        <v>1</v>
      </c>
      <c r="BA218" s="2" t="str">
        <f>Disponibili!B218</f>
        <v>ROMANO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 t="str">
        <f t="shared" si="57"/>
        <v>ZAPPA</v>
      </c>
      <c r="AI219" s="65" t="str">
        <f t="shared" si="57"/>
        <v>D</v>
      </c>
      <c r="AJ219" s="65" t="str">
        <f t="shared" si="58"/>
        <v>FFC SANDRO MAZZOLA</v>
      </c>
      <c r="AL219" s="65" t="str">
        <f t="shared" si="59"/>
        <v>/27</v>
      </c>
      <c r="AN219" s="2">
        <f t="shared" si="56"/>
        <v>1</v>
      </c>
      <c r="BA219" s="2" t="str">
        <f>Disponibili!B219</f>
        <v>VENTURINO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>
        <f t="shared" si="56"/>
        <v>0</v>
      </c>
      <c r="BA220" s="2" t="str">
        <f>Disponibili!B220</f>
        <v>ZARAGOZA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DE BRUYNE</v>
      </c>
      <c r="AI221" s="65" t="str">
        <f t="shared" si="57"/>
        <v>C</v>
      </c>
      <c r="AJ221" s="65" t="str">
        <f t="shared" si="58"/>
        <v>FFC SANDRO MAZZOLA</v>
      </c>
      <c r="AL221" s="65" t="str">
        <f t="shared" si="59"/>
        <v>/28</v>
      </c>
      <c r="AN221" s="2">
        <f t="shared" si="56"/>
        <v>77</v>
      </c>
      <c r="BA221" s="2" t="str">
        <f>Disponibili!B221</f>
        <v>BAKOLA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FERGUSON</v>
      </c>
      <c r="AI222" s="65" t="str">
        <f t="shared" si="57"/>
        <v>C</v>
      </c>
      <c r="AJ222" s="65" t="str">
        <f t="shared" si="58"/>
        <v>FFC SANDRO MAZZOLA</v>
      </c>
      <c r="AL222" s="65" t="str">
        <f t="shared" si="59"/>
        <v>/28</v>
      </c>
      <c r="AN222" s="2">
        <f t="shared" si="56"/>
        <v>1</v>
      </c>
      <c r="BA222" s="2" t="str">
        <f>Disponibili!B222</f>
        <v>BOLOCA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JASHARI</v>
      </c>
      <c r="AI223" s="65" t="str">
        <f t="shared" si="57"/>
        <v>C</v>
      </c>
      <c r="AJ223" s="65" t="str">
        <f t="shared" si="58"/>
        <v>FFC SANDRO MAZZOLA</v>
      </c>
      <c r="AL223" s="65" t="str">
        <f t="shared" si="59"/>
        <v>/28</v>
      </c>
      <c r="AN223" s="2">
        <f t="shared" si="56"/>
        <v>2</v>
      </c>
      <c r="BA223" s="2" t="str">
        <f>Disponibili!B223</f>
        <v>FADERA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POLITANO</v>
      </c>
      <c r="AI224" s="65" t="str">
        <f t="shared" si="57"/>
        <v>C</v>
      </c>
      <c r="AJ224" s="65" t="str">
        <f t="shared" si="58"/>
        <v>FFC SANDRO MAZZOLA</v>
      </c>
      <c r="AL224" s="65" t="str">
        <f t="shared" si="59"/>
        <v>/28</v>
      </c>
      <c r="AN224" s="2">
        <f t="shared" si="56"/>
        <v>39</v>
      </c>
      <c r="BA224" s="2" t="str">
        <f>Disponibili!B224</f>
        <v>FRANGELLA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RICCI</v>
      </c>
      <c r="AI225" s="65" t="str">
        <f t="shared" si="57"/>
        <v>C</v>
      </c>
      <c r="AJ225" s="65" t="str">
        <f t="shared" si="58"/>
        <v>FFC SANDRO MAZZOLA</v>
      </c>
      <c r="AL225" s="65" t="str">
        <f t="shared" si="59"/>
        <v>/28</v>
      </c>
      <c r="AN225" s="2">
        <f t="shared" si="56"/>
        <v>1</v>
      </c>
      <c r="BA225" s="2" t="str">
        <f>Disponibili!B225</f>
        <v>IANNONI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ROWE</v>
      </c>
      <c r="AI226" s="65" t="str">
        <f t="shared" si="57"/>
        <v>C</v>
      </c>
      <c r="AJ226" s="65" t="str">
        <f t="shared" si="58"/>
        <v>FFC SANDRO MAZZOLA</v>
      </c>
      <c r="AL226" s="65" t="str">
        <f t="shared" si="59"/>
        <v>/28</v>
      </c>
      <c r="AN226" s="2">
        <f t="shared" si="56"/>
        <v>2</v>
      </c>
      <c r="BA226" s="2" t="str">
        <f>Disponibili!B226</f>
        <v>LIPANI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SUSLOV</v>
      </c>
      <c r="AI227" s="65" t="str">
        <f t="shared" si="57"/>
        <v>C</v>
      </c>
      <c r="AJ227" s="65" t="str">
        <f t="shared" si="58"/>
        <v>FFC SANDRO MAZZOLA</v>
      </c>
      <c r="AL227" s="65" t="str">
        <f t="shared" si="59"/>
        <v>/28</v>
      </c>
      <c r="AN227" s="2">
        <f t="shared" si="56"/>
        <v>1</v>
      </c>
      <c r="BA227" s="2" t="str">
        <f>Disponibili!B227</f>
        <v>THORSTVEDT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 t="str">
        <f t="shared" si="57"/>
        <v>ZANIOLO</v>
      </c>
      <c r="AI228" s="65" t="str">
        <f t="shared" si="57"/>
        <v>C</v>
      </c>
      <c r="AJ228" s="65" t="str">
        <f t="shared" si="58"/>
        <v>FFC SANDRO MAZZOLA</v>
      </c>
      <c r="AL228" s="65" t="str">
        <f t="shared" si="59"/>
        <v>/27</v>
      </c>
      <c r="AN228" s="2">
        <f t="shared" si="56"/>
        <v>2</v>
      </c>
      <c r="BA228" s="2" t="str">
        <f>Disponibili!B228</f>
        <v>VRANCKX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ANJORIN</v>
      </c>
      <c r="BB229" s="2" t="str">
        <f>Disponibili!A229</f>
        <v>C</v>
      </c>
    </row>
    <row r="230" spans="1:54" x14ac:dyDescent="0.25">
      <c r="A230" s="44" t="s">
        <v>603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604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605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606</v>
      </c>
      <c r="T230" s="45"/>
      <c r="U230" s="48"/>
      <c r="V230" s="45"/>
      <c r="W230" s="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BOWIE</v>
      </c>
      <c r="AI230" s="65" t="str">
        <f t="shared" si="57"/>
        <v>A</v>
      </c>
      <c r="AJ230" s="65" t="str">
        <f t="shared" si="58"/>
        <v>FFC SANDRO MAZZOLA</v>
      </c>
      <c r="AL230" s="65" t="str">
        <f t="shared" si="59"/>
        <v>/28</v>
      </c>
      <c r="AN230" s="2">
        <f t="shared" si="56"/>
        <v>1</v>
      </c>
      <c r="BA230" s="2" t="str">
        <f>Disponibili!B230</f>
        <v>CASADEI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DAVID</v>
      </c>
      <c r="AI231" s="65" t="str">
        <f t="shared" si="57"/>
        <v>A</v>
      </c>
      <c r="AJ231" s="65" t="str">
        <f t="shared" si="58"/>
        <v>FFC SANDRO MAZZOLA</v>
      </c>
      <c r="AL231" s="65" t="str">
        <f t="shared" si="59"/>
        <v>/28</v>
      </c>
      <c r="AN231" s="2">
        <f t="shared" si="56"/>
        <v>26</v>
      </c>
      <c r="BA231" s="2" t="str">
        <f>Disponibili!B231</f>
        <v>ILIC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DAVIS</v>
      </c>
      <c r="AI232" s="65" t="str">
        <f t="shared" si="57"/>
        <v>A</v>
      </c>
      <c r="AJ232" s="65" t="str">
        <f t="shared" si="58"/>
        <v>FFC SANDRO MAZZOLA</v>
      </c>
      <c r="AL232" s="65" t="str">
        <f t="shared" si="59"/>
        <v>/27</v>
      </c>
      <c r="AN232" s="2">
        <f t="shared" si="56"/>
        <v>5</v>
      </c>
      <c r="BA232" s="2" t="str">
        <f>Disponibili!B232</f>
        <v>ILKHAN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LAUTARO</v>
      </c>
      <c r="AI233" s="65" t="str">
        <f t="shared" si="57"/>
        <v>A</v>
      </c>
      <c r="AJ233" s="65" t="str">
        <f t="shared" si="58"/>
        <v>FFC SANDRO MAZZOLA</v>
      </c>
      <c r="AL233" s="65" t="str">
        <f t="shared" si="59"/>
        <v>/28</v>
      </c>
      <c r="AN233" s="2">
        <f t="shared" si="56"/>
        <v>186</v>
      </c>
      <c r="BA233" s="2" t="str">
        <f>Disponibili!B233</f>
        <v>PRATI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MORATA</v>
      </c>
      <c r="AI234" s="135" t="str">
        <f t="shared" si="57"/>
        <v>A</v>
      </c>
      <c r="AJ234" s="136" t="str">
        <f t="shared" si="58"/>
        <v>FFC SANDRO MAZZOLA</v>
      </c>
      <c r="AL234" s="135" t="str">
        <f t="shared" si="59"/>
        <v>/28</v>
      </c>
      <c r="AN234" s="2">
        <f t="shared" si="56"/>
        <v>2</v>
      </c>
      <c r="BA234" s="2" t="str">
        <f>Disponibili!B234</f>
        <v>TAMEZE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CAMARA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MILLER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>
        <f>S43</f>
        <v>0</v>
      </c>
      <c r="AI237" s="65" t="str">
        <f>T43</f>
        <v/>
      </c>
      <c r="AJ237" s="65" t="str">
        <f>S$42</f>
        <v>FRIUL GALAXI</v>
      </c>
      <c r="AK237" s="65" t="str">
        <f>(1-COUNTIF(AI237:AI263,"P"))&amp;"-"&amp;(8-COUNTIF(AI237:AI263,"D"))&amp;"-"&amp;(8-COUNTIF(AI237:AI263,"C"))&amp;"-"&amp;(5-COUNTIF(AI237:AI263,"A"))</f>
        <v>1-0-0-0</v>
      </c>
      <c r="AL237" s="65">
        <f>W43</f>
        <v>0</v>
      </c>
      <c r="AM237" s="128">
        <f>W$78</f>
        <v>118</v>
      </c>
      <c r="AN237" s="2">
        <f>V43</f>
        <v>0</v>
      </c>
      <c r="AO237" s="129">
        <f>AM237+SUM(AN237:AN263)</f>
        <v>345</v>
      </c>
      <c r="AQ237" s="2" t="str">
        <f>IF(LEFT($AK237,1)="0",0,$AP$5)&amp;"-"&amp;IF(MID($AK237,3,1)="0",0,$AP$6)&amp;"-"&amp;IF(MID($AK237,5,1)="0",0,$AP$7)&amp;"-"&amp;IF(MID($AK237,7,1)="0",0,$AP$8)</f>
        <v>3-0-0-0</v>
      </c>
      <c r="BA237" s="2" t="str">
        <f>Disponibili!B237</f>
        <v>PIOTROWSKI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ZARRAGA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AKPA AKPRO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AL-MUSRATI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ARIZALA</v>
      </c>
      <c r="AI241" s="65" t="str">
        <f t="shared" si="61"/>
        <v>D</v>
      </c>
      <c r="AJ241" s="65" t="str">
        <f t="shared" ref="AJ241:AJ263" si="62">S$42</f>
        <v>FRIUL GALAXI</v>
      </c>
      <c r="AL241" s="65" t="str">
        <f t="shared" ref="AL241:AL263" si="63">W47</f>
        <v>/28</v>
      </c>
      <c r="AN241" s="2">
        <f t="shared" si="60"/>
        <v>1</v>
      </c>
      <c r="BA241" s="2" t="str">
        <f>Disponibili!B241</f>
        <v>BERNEDE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BUONGIORNO</v>
      </c>
      <c r="AI242" s="65" t="str">
        <f t="shared" si="61"/>
        <v>D</v>
      </c>
      <c r="AJ242" s="65" t="str">
        <f t="shared" si="62"/>
        <v>FRIUL GALAXI</v>
      </c>
      <c r="AL242" s="65" t="str">
        <f t="shared" si="63"/>
        <v>/28</v>
      </c>
      <c r="AN242" s="2">
        <f t="shared" si="60"/>
        <v>9</v>
      </c>
      <c r="BA242" s="2" t="str">
        <f>Disponibili!B242</f>
        <v>GAGLIARDINI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CAMBIASO</v>
      </c>
      <c r="AI243" s="65" t="str">
        <f t="shared" si="61"/>
        <v>D</v>
      </c>
      <c r="AJ243" s="65" t="str">
        <f t="shared" si="62"/>
        <v>FRIUL GALAXI</v>
      </c>
      <c r="AL243" s="65" t="str">
        <f t="shared" si="63"/>
        <v>/28</v>
      </c>
      <c r="AN243" s="2">
        <f t="shared" si="60"/>
        <v>9</v>
      </c>
      <c r="BA243" s="2" t="str">
        <f>Disponibili!B243</f>
        <v>HARROUI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DIEGO CARLOS</v>
      </c>
      <c r="AI244" s="65" t="str">
        <f t="shared" si="61"/>
        <v>D</v>
      </c>
      <c r="AJ244" s="65" t="str">
        <f t="shared" si="62"/>
        <v>FRIUL GALAXI</v>
      </c>
      <c r="AL244" s="65" t="str">
        <f t="shared" si="63"/>
        <v>/28</v>
      </c>
      <c r="AN244" s="2">
        <f t="shared" si="60"/>
        <v>3</v>
      </c>
      <c r="BA244" s="2" t="str">
        <f>Disponibili!B244</f>
        <v>LOVRIC</v>
      </c>
      <c r="BB244" s="2" t="str">
        <f>Disponibili!A244</f>
        <v>C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GUTIERREZ</v>
      </c>
      <c r="AI245" s="65" t="str">
        <f t="shared" si="61"/>
        <v>D</v>
      </c>
      <c r="AJ245" s="65" t="str">
        <f t="shared" si="62"/>
        <v>FRIUL GALAXI</v>
      </c>
      <c r="AL245" s="65" t="str">
        <f t="shared" si="63"/>
        <v>/28</v>
      </c>
      <c r="AN245" s="2">
        <f t="shared" si="60"/>
        <v>2</v>
      </c>
      <c r="BA245" s="2" t="str">
        <f>Disponibili!B245</f>
        <v>NIASSE</v>
      </c>
      <c r="BB245" s="2" t="str">
        <f>Disponibili!A245</f>
        <v>C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HERMOSO</v>
      </c>
      <c r="AI246" s="65" t="str">
        <f t="shared" si="61"/>
        <v>D</v>
      </c>
      <c r="AJ246" s="65" t="str">
        <f t="shared" si="62"/>
        <v>FRIUL GALAXI</v>
      </c>
      <c r="AL246" s="65" t="str">
        <f t="shared" si="63"/>
        <v>/28</v>
      </c>
      <c r="AN246" s="2">
        <f t="shared" si="60"/>
        <v>5</v>
      </c>
      <c r="BA246" s="2" t="str">
        <f>Disponibili!B246</f>
        <v>SERDAR</v>
      </c>
      <c r="BB246" s="2" t="str">
        <f>Disponibili!A246</f>
        <v>C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KOSSOUNOU</v>
      </c>
      <c r="AI247" s="65" t="str">
        <f t="shared" si="61"/>
        <v>D</v>
      </c>
      <c r="AJ247" s="65" t="str">
        <f t="shared" si="62"/>
        <v>FRIUL GALAXI</v>
      </c>
      <c r="AL247" s="65" t="str">
        <f t="shared" si="63"/>
        <v>/27</v>
      </c>
      <c r="AN247" s="2">
        <f t="shared" si="60"/>
        <v>1</v>
      </c>
      <c r="BA247" s="2" t="str">
        <f>Disponibili!B247</f>
        <v>SULEMANA K.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ZORTEA</v>
      </c>
      <c r="AI248" s="65" t="str">
        <f t="shared" si="61"/>
        <v>D</v>
      </c>
      <c r="AJ248" s="65" t="str">
        <f t="shared" si="62"/>
        <v>FRIUL GALAXI</v>
      </c>
      <c r="AL248" s="65" t="str">
        <f t="shared" si="63"/>
        <v>/28</v>
      </c>
      <c r="AN248" s="2">
        <f t="shared" si="60"/>
        <v>5</v>
      </c>
      <c r="BA248" s="2" t="str">
        <f>Disponibili!B248</f>
        <v>VAVASSORI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DALLINGA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BERNARDESCHI</v>
      </c>
      <c r="AI250" s="65" t="str">
        <f t="shared" si="61"/>
        <v>C</v>
      </c>
      <c r="AJ250" s="65" t="str">
        <f t="shared" si="62"/>
        <v>FRIUL GALAXI</v>
      </c>
      <c r="AL250" s="65" t="str">
        <f t="shared" si="63"/>
        <v>/28</v>
      </c>
      <c r="AN250" s="2">
        <f t="shared" si="60"/>
        <v>3</v>
      </c>
      <c r="BA250" s="2" t="str">
        <f>Disponibili!B250</f>
        <v>DOMINGUEZ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EKKELENKAMP</v>
      </c>
      <c r="AI251" s="65" t="str">
        <f t="shared" si="61"/>
        <v>C</v>
      </c>
      <c r="AJ251" s="65" t="str">
        <f t="shared" si="62"/>
        <v>FRIUL GALAXI</v>
      </c>
      <c r="AL251" s="65" t="str">
        <f t="shared" si="63"/>
        <v>/27</v>
      </c>
      <c r="AN251" s="2">
        <f t="shared" si="60"/>
        <v>1</v>
      </c>
      <c r="BA251" s="2" t="str">
        <f>Disponibili!B251</f>
        <v>ALBARRACIN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ELMAS</v>
      </c>
      <c r="AI252" s="65" t="str">
        <f t="shared" si="61"/>
        <v>C</v>
      </c>
      <c r="AJ252" s="65" t="str">
        <f t="shared" si="62"/>
        <v>FRIUL GALAXI</v>
      </c>
      <c r="AL252" s="65" t="str">
        <f t="shared" si="63"/>
        <v>/27</v>
      </c>
      <c r="AN252" s="2">
        <f t="shared" si="60"/>
        <v>12</v>
      </c>
      <c r="BA252" s="2" t="str">
        <f>Disponibili!B252</f>
        <v>BELOTTI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LAHDO</v>
      </c>
      <c r="AI253" s="65" t="str">
        <f t="shared" si="61"/>
        <v>C</v>
      </c>
      <c r="AJ253" s="65" t="str">
        <f t="shared" si="62"/>
        <v>FRIUL GALAXI</v>
      </c>
      <c r="AL253" s="65" t="str">
        <f t="shared" si="63"/>
        <v>/28</v>
      </c>
      <c r="AN253" s="2">
        <f t="shared" si="60"/>
        <v>1</v>
      </c>
      <c r="BA253" s="2" t="str">
        <f>Disponibili!B253</f>
        <v>BORRELLI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MODRIC</v>
      </c>
      <c r="AI254" s="65" t="str">
        <f t="shared" si="61"/>
        <v>C</v>
      </c>
      <c r="AJ254" s="65" t="str">
        <f t="shared" si="62"/>
        <v>FRIUL GALAXI</v>
      </c>
      <c r="AL254" s="65" t="str">
        <f t="shared" si="63"/>
        <v>/28</v>
      </c>
      <c r="AN254" s="2">
        <f t="shared" si="60"/>
        <v>16</v>
      </c>
      <c r="BA254" s="2" t="str">
        <f>Disponibili!B254</f>
        <v>MENDY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NICO PAZ</v>
      </c>
      <c r="AI255" s="65" t="str">
        <f t="shared" si="61"/>
        <v>C</v>
      </c>
      <c r="AJ255" s="65" t="str">
        <f t="shared" si="62"/>
        <v>FRIUL GALAXI</v>
      </c>
      <c r="AL255" s="65" t="str">
        <f t="shared" si="63"/>
        <v>/27</v>
      </c>
      <c r="AN255" s="2">
        <f t="shared" si="60"/>
        <v>6</v>
      </c>
      <c r="BA255" s="2" t="str">
        <f>Disponibili!B255</f>
        <v>PAVOLETTI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VERGARA</v>
      </c>
      <c r="AI256" s="65" t="str">
        <f t="shared" si="61"/>
        <v>C</v>
      </c>
      <c r="AJ256" s="65" t="str">
        <f t="shared" si="62"/>
        <v>FRIUL GALAXI</v>
      </c>
      <c r="AL256" s="65" t="str">
        <f t="shared" si="63"/>
        <v>/28</v>
      </c>
      <c r="AN256" s="2">
        <f t="shared" si="60"/>
        <v>2</v>
      </c>
      <c r="BA256" s="2" t="str">
        <f>Disponibili!B256</f>
        <v>TREPY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 t="str">
        <f t="shared" si="61"/>
        <v>ZACCAGNI</v>
      </c>
      <c r="AI257" s="65" t="str">
        <f t="shared" si="61"/>
        <v>C</v>
      </c>
      <c r="AJ257" s="65" t="str">
        <f t="shared" si="62"/>
        <v>FRIUL GALAXI</v>
      </c>
      <c r="AL257" s="65" t="str">
        <f t="shared" si="63"/>
        <v>/27</v>
      </c>
      <c r="AN257" s="2">
        <f t="shared" si="60"/>
        <v>14</v>
      </c>
      <c r="BA257" s="2" t="str">
        <f>Disponibili!B257</f>
        <v>ADDAI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DIAO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DYBALA</v>
      </c>
      <c r="AI259" s="65" t="str">
        <f t="shared" si="61"/>
        <v>A</v>
      </c>
      <c r="AJ259" s="65" t="str">
        <f t="shared" si="62"/>
        <v>FRIUL GALAXI</v>
      </c>
      <c r="AL259" s="65" t="str">
        <f t="shared" si="63"/>
        <v>/27</v>
      </c>
      <c r="AN259" s="2">
        <f t="shared" si="60"/>
        <v>9</v>
      </c>
      <c r="BA259" s="2" t="str">
        <f>Disponibili!B259</f>
        <v>BONAZZOLI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KUHN</v>
      </c>
      <c r="AI260" s="65" t="str">
        <f t="shared" si="61"/>
        <v>A</v>
      </c>
      <c r="AJ260" s="65" t="str">
        <f t="shared" si="62"/>
        <v>FRIUL GALAXI</v>
      </c>
      <c r="AL260" s="65" t="str">
        <f t="shared" si="63"/>
        <v>/28</v>
      </c>
      <c r="AN260" s="2">
        <f t="shared" si="60"/>
        <v>3</v>
      </c>
      <c r="BA260" s="2" t="str">
        <f>Disponibili!B260</f>
        <v>DJURIC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SOULE'</v>
      </c>
      <c r="AI261" s="65" t="str">
        <f t="shared" si="61"/>
        <v>A</v>
      </c>
      <c r="AJ261" s="65" t="str">
        <f t="shared" si="62"/>
        <v>FRIUL GALAXI</v>
      </c>
      <c r="AL261" s="65" t="str">
        <f t="shared" si="63"/>
        <v>/28</v>
      </c>
      <c r="AN261" s="2">
        <f t="shared" si="60"/>
        <v>15</v>
      </c>
      <c r="BA261" s="2" t="str">
        <f>Disponibili!B261</f>
        <v>MOUMBAGNA</v>
      </c>
      <c r="BB261" s="2" t="str">
        <f>Disponibili!A261</f>
        <v>A</v>
      </c>
    </row>
    <row r="262" spans="1:54" x14ac:dyDescent="0.25">
      <c r="A262" s="44" t="s">
        <v>607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608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609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610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VAZ</v>
      </c>
      <c r="AI262" s="65" t="str">
        <f t="shared" si="61"/>
        <v>A</v>
      </c>
      <c r="AJ262" s="65" t="str">
        <f t="shared" si="62"/>
        <v>FRIUL GALAXI</v>
      </c>
      <c r="AL262" s="65" t="str">
        <f t="shared" si="63"/>
        <v>/28</v>
      </c>
      <c r="AN262" s="2">
        <f t="shared" si="60"/>
        <v>3</v>
      </c>
      <c r="BA262" s="2" t="str">
        <f>Disponibili!B262</f>
        <v>OKEREKE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VLAHOVIC</v>
      </c>
      <c r="AI263" s="135" t="str">
        <f t="shared" si="61"/>
        <v>A</v>
      </c>
      <c r="AJ263" s="136" t="str">
        <f t="shared" si="62"/>
        <v>FRIUL GALAXI</v>
      </c>
      <c r="AL263" s="135" t="str">
        <f t="shared" si="63"/>
        <v>/28</v>
      </c>
      <c r="AN263" s="2">
        <f t="shared" si="60"/>
        <v>107</v>
      </c>
      <c r="BA263" s="2" t="str">
        <f>Disponibili!B263</f>
        <v>BRASCHI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KOUAME'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PICCOLI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DI GREGORIO</v>
      </c>
      <c r="AI266" s="65" t="str">
        <f>H81</f>
        <v>P</v>
      </c>
      <c r="AJ266" s="65" t="str">
        <f>G$80</f>
        <v>REAL BABBUDOIU</v>
      </c>
      <c r="AK266" s="65" t="str">
        <f>(1-COUNTIF(AI266:AI292,"P"))&amp;"-"&amp;(8-COUNTIF(AI266:AI292,"D"))&amp;"-"&amp;(8-COUNTIF(AI266:AI292,"C"))&amp;"-"&amp;(5-COUNTIF(AI266:AI292,"A"))</f>
        <v>0-0-0-1</v>
      </c>
      <c r="AL266" s="65" t="str">
        <f>K81</f>
        <v>/27</v>
      </c>
      <c r="AM266" s="128">
        <f>K116</f>
        <v>224</v>
      </c>
      <c r="AN266" s="2">
        <f>J81</f>
        <v>42</v>
      </c>
      <c r="AO266" s="129">
        <f>AM266+SUM(AN266:AN292)</f>
        <v>411</v>
      </c>
      <c r="AQ266" s="2" t="str">
        <f>IF(LEFT($AK266,1)="0",0,$AP$5)&amp;"-"&amp;IF(MID($AK266,3,1)="0",0,$AP$6)&amp;"-"&amp;IF(MID($AK266,5,1)="0",0,$AP$7)&amp;"-"&amp;IF(MID($AK266,7,1)="0",0,$AP$8)</f>
        <v>0-0-0-3</v>
      </c>
      <c r="BA266" s="2" t="str">
        <f>Disponibili!B266</f>
        <v>SOLOMON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EKUBAN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NUREDINI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LAVELLI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BARBIERI</v>
      </c>
      <c r="AI270" s="65" t="str">
        <f t="shared" si="65"/>
        <v>D</v>
      </c>
      <c r="AJ270" s="65" t="str">
        <f t="shared" ref="AJ270:AJ292" si="66">G$80</f>
        <v>REAL BABBUDOIU</v>
      </c>
      <c r="AL270" s="65" t="str">
        <f t="shared" ref="AL270:AL292" si="67">K85</f>
        <v>/28</v>
      </c>
      <c r="AN270" s="2">
        <f t="shared" si="64"/>
        <v>1</v>
      </c>
      <c r="BA270" s="2" t="str">
        <f>Disponibili!B270</f>
        <v>MOSCONI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BELGHALI</v>
      </c>
      <c r="AI271" s="65" t="str">
        <f t="shared" si="65"/>
        <v>D</v>
      </c>
      <c r="AJ271" s="65" t="str">
        <f t="shared" si="66"/>
        <v>REAL BABBUDOIU</v>
      </c>
      <c r="AL271" s="65" t="str">
        <f t="shared" si="67"/>
        <v>/28</v>
      </c>
      <c r="AN271" s="2">
        <f t="shared" si="64"/>
        <v>1</v>
      </c>
      <c r="BA271" s="2" t="str">
        <f>Disponibili!B271</f>
        <v>THURAM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DELPRATO</v>
      </c>
      <c r="AI272" s="65" t="str">
        <f t="shared" si="65"/>
        <v>D</v>
      </c>
      <c r="AJ272" s="65" t="str">
        <f t="shared" si="66"/>
        <v>REAL BABBUDOIU</v>
      </c>
      <c r="AL272" s="65" t="str">
        <f t="shared" si="67"/>
        <v>/27</v>
      </c>
      <c r="AN272" s="2">
        <f t="shared" si="64"/>
        <v>3</v>
      </c>
      <c r="BA272" s="2" t="str">
        <f>Disponibili!B272</f>
        <v>MILIK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GALLO</v>
      </c>
      <c r="AI273" s="65" t="str">
        <f t="shared" si="65"/>
        <v>D</v>
      </c>
      <c r="AJ273" s="65" t="str">
        <f t="shared" si="66"/>
        <v>REAL BABBUDOIU</v>
      </c>
      <c r="AL273" s="65" t="str">
        <f t="shared" si="67"/>
        <v>/28</v>
      </c>
      <c r="AN273" s="2">
        <f t="shared" si="64"/>
        <v>2</v>
      </c>
      <c r="BA273" s="2" t="str">
        <f>Disponibili!B273</f>
        <v>OPENDA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GHILARDI</v>
      </c>
      <c r="AI274" s="65" t="str">
        <f t="shared" si="65"/>
        <v>D</v>
      </c>
      <c r="AJ274" s="65" t="str">
        <f t="shared" si="66"/>
        <v>REAL BABBUDOIU</v>
      </c>
      <c r="AL274" s="65" t="str">
        <f t="shared" si="67"/>
        <v>/28</v>
      </c>
      <c r="AN274" s="2">
        <f t="shared" si="64"/>
        <v>1</v>
      </c>
      <c r="BA274" s="2" t="str">
        <f>Disponibili!B274</f>
        <v>YILDIZ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NORTON-CUFFY</v>
      </c>
      <c r="AI275" s="65" t="str">
        <f t="shared" si="65"/>
        <v>D</v>
      </c>
      <c r="AJ275" s="65" t="str">
        <f t="shared" si="66"/>
        <v>REAL BABBUDOIU</v>
      </c>
      <c r="AL275" s="65" t="str">
        <f t="shared" si="67"/>
        <v>/28</v>
      </c>
      <c r="AN275" s="2">
        <f t="shared" si="64"/>
        <v>4</v>
      </c>
      <c r="BA275" s="2" t="str">
        <f>Disponibili!B275</f>
        <v>PEDRO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PALESTRA</v>
      </c>
      <c r="AI276" s="65" t="str">
        <f t="shared" si="65"/>
        <v>D</v>
      </c>
      <c r="AJ276" s="65" t="str">
        <f t="shared" si="66"/>
        <v>REAL BABBUDOIU</v>
      </c>
      <c r="AL276" s="65" t="str">
        <f t="shared" si="67"/>
        <v>/28</v>
      </c>
      <c r="AN276" s="2">
        <f t="shared" si="64"/>
        <v>2</v>
      </c>
      <c r="BA276" s="2" t="str">
        <f>Disponibili!B276</f>
        <v>RATKOV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TAVARES</v>
      </c>
      <c r="AI277" s="65" t="str">
        <f t="shared" si="65"/>
        <v>D</v>
      </c>
      <c r="AJ277" s="65" t="str">
        <f t="shared" si="66"/>
        <v>REAL BABBUDOIU</v>
      </c>
      <c r="AL277" s="65" t="str">
        <f t="shared" si="67"/>
        <v>/28</v>
      </c>
      <c r="AN277" s="2">
        <f t="shared" si="64"/>
        <v>18</v>
      </c>
      <c r="BA277" s="2" t="str">
        <f>Disponibili!B277</f>
        <v>BANDA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CHEDDIRA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BASIC</v>
      </c>
      <c r="AI279" s="65" t="str">
        <f t="shared" si="65"/>
        <v>C</v>
      </c>
      <c r="AJ279" s="65" t="str">
        <f t="shared" si="66"/>
        <v>REAL BABBUDOIU</v>
      </c>
      <c r="AL279" s="65" t="str">
        <f t="shared" si="67"/>
        <v>/28</v>
      </c>
      <c r="AN279" s="2">
        <f t="shared" si="64"/>
        <v>1</v>
      </c>
      <c r="BA279" s="2" t="str">
        <f>Disponibili!B279</f>
        <v>N'DRI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EL AYNAOUI</v>
      </c>
      <c r="AI280" s="65" t="str">
        <f t="shared" si="65"/>
        <v>C</v>
      </c>
      <c r="AJ280" s="65" t="str">
        <f t="shared" si="66"/>
        <v>REAL BABBUDOIU</v>
      </c>
      <c r="AL280" s="65" t="str">
        <f t="shared" si="67"/>
        <v>/28</v>
      </c>
      <c r="AN280" s="2">
        <f t="shared" si="64"/>
        <v>1</v>
      </c>
      <c r="BA280" s="2" t="str">
        <f>Disponibili!B280</f>
        <v>STULIC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ELLERTSSON</v>
      </c>
      <c r="AI281" s="65" t="str">
        <f t="shared" si="65"/>
        <v>C</v>
      </c>
      <c r="AJ281" s="65" t="str">
        <f t="shared" si="66"/>
        <v>REAL BABBUDOIU</v>
      </c>
      <c r="AL281" s="65" t="str">
        <f t="shared" si="67"/>
        <v>/28</v>
      </c>
      <c r="AN281" s="2">
        <f t="shared" si="64"/>
        <v>1</v>
      </c>
      <c r="BA281" s="2" t="str">
        <f>Disponibili!B281</f>
        <v>BALENTIEN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FOLORUNSHO</v>
      </c>
      <c r="AI282" s="65" t="str">
        <f t="shared" si="65"/>
        <v>C</v>
      </c>
      <c r="AJ282" s="65" t="str">
        <f t="shared" si="66"/>
        <v>REAL BABBUDOIU</v>
      </c>
      <c r="AL282" s="65" t="str">
        <f t="shared" si="67"/>
        <v>/28</v>
      </c>
      <c r="AN282" s="2">
        <f t="shared" si="64"/>
        <v>2</v>
      </c>
      <c r="BA282" s="2" t="str">
        <f>Disponibili!B282</f>
        <v>LEAO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MALDINI</v>
      </c>
      <c r="AI283" s="65" t="str">
        <f t="shared" si="65"/>
        <v>C</v>
      </c>
      <c r="AJ283" s="65" t="str">
        <f t="shared" si="66"/>
        <v>REAL BABBUDOIU</v>
      </c>
      <c r="AL283" s="65" t="str">
        <f t="shared" si="67"/>
        <v>/28</v>
      </c>
      <c r="AN283" s="2">
        <f t="shared" si="64"/>
        <v>3</v>
      </c>
      <c r="BA283" s="2" t="str">
        <f>Disponibili!B283</f>
        <v>GIOVANE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SAELEMAEKERS</v>
      </c>
      <c r="AI284" s="65" t="str">
        <f t="shared" si="65"/>
        <v>C</v>
      </c>
      <c r="AJ284" s="65" t="str">
        <f t="shared" si="66"/>
        <v>REAL BABBUDOIU</v>
      </c>
      <c r="AL284" s="65" t="str">
        <f t="shared" si="67"/>
        <v>/27</v>
      </c>
      <c r="AN284" s="2">
        <f t="shared" si="64"/>
        <v>12</v>
      </c>
      <c r="BA284" s="2" t="str">
        <f>Disponibili!B284</f>
        <v>ALMQVIST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SANTOS</v>
      </c>
      <c r="AI285" s="65" t="str">
        <f t="shared" si="65"/>
        <v>C</v>
      </c>
      <c r="AJ285" s="65" t="str">
        <f t="shared" si="66"/>
        <v>REAL BABBUDOIU</v>
      </c>
      <c r="AL285" s="65" t="str">
        <f t="shared" si="67"/>
        <v>/28</v>
      </c>
      <c r="AN285" s="2">
        <f t="shared" si="64"/>
        <v>13</v>
      </c>
      <c r="BA285" s="2" t="str">
        <f>Disponibili!B285</f>
        <v>CARDINALI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TAYLOR</v>
      </c>
      <c r="AI286" s="65" t="str">
        <f t="shared" si="65"/>
        <v>C</v>
      </c>
      <c r="AJ286" s="65" t="str">
        <f t="shared" si="66"/>
        <v>REAL BABBUDOIU</v>
      </c>
      <c r="AL286" s="65" t="str">
        <f t="shared" si="67"/>
        <v>/28</v>
      </c>
      <c r="AN286" s="2">
        <f t="shared" si="64"/>
        <v>8</v>
      </c>
      <c r="BA286" s="2" t="str">
        <f>Disponibili!B286</f>
        <v>FRIGAN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MIKOLAJEWSKI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FULLKRUG</v>
      </c>
      <c r="AI288" s="65" t="str">
        <f t="shared" si="65"/>
        <v>A</v>
      </c>
      <c r="AJ288" s="65" t="str">
        <f t="shared" si="66"/>
        <v>REAL BABBUDOIU</v>
      </c>
      <c r="AL288" s="65" t="str">
        <f t="shared" si="67"/>
        <v>/28</v>
      </c>
      <c r="AN288" s="2">
        <f t="shared" si="64"/>
        <v>2</v>
      </c>
      <c r="BA288" s="2" t="str">
        <f>Disponibili!B288</f>
        <v>PELLEGRINO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KEAN</v>
      </c>
      <c r="AI289" s="65" t="str">
        <f t="shared" si="65"/>
        <v>A</v>
      </c>
      <c r="AJ289" s="65" t="str">
        <f t="shared" si="66"/>
        <v>REAL BABBUDOIU</v>
      </c>
      <c r="AL289" s="65" t="str">
        <f t="shared" si="67"/>
        <v>/27</v>
      </c>
      <c r="AN289" s="2">
        <f t="shared" si="64"/>
        <v>67</v>
      </c>
      <c r="BA289" s="2" t="str">
        <f>Disponibili!B289</f>
        <v>DUROSINMI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NKUNKU</v>
      </c>
      <c r="AI290" s="65" t="str">
        <f t="shared" si="65"/>
        <v>A</v>
      </c>
      <c r="AJ290" s="65" t="str">
        <f t="shared" si="66"/>
        <v>REAL BABBUDOIU</v>
      </c>
      <c r="AL290" s="65" t="str">
        <f t="shared" si="67"/>
        <v>/28</v>
      </c>
      <c r="AN290" s="2">
        <f t="shared" si="64"/>
        <v>2</v>
      </c>
      <c r="BA290" s="2" t="str">
        <f>Disponibili!B290</f>
        <v>MEISTER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VAZ</v>
      </c>
      <c r="AI291" s="65" t="str">
        <f t="shared" si="65"/>
        <v>A</v>
      </c>
      <c r="AJ291" s="65" t="str">
        <f t="shared" si="66"/>
        <v>REAL BABBUDOIU</v>
      </c>
      <c r="AL291" s="65" t="str">
        <f t="shared" si="67"/>
        <v>/28</v>
      </c>
      <c r="AN291" s="2">
        <f t="shared" si="64"/>
        <v>1</v>
      </c>
      <c r="BA291" s="2" t="str">
        <f>Disponibili!B291</f>
        <v>STOJILKOVIC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>
        <f t="shared" si="65"/>
        <v>0</v>
      </c>
      <c r="AI292" s="135" t="str">
        <f t="shared" si="65"/>
        <v/>
      </c>
      <c r="AJ292" s="136" t="str">
        <f t="shared" si="66"/>
        <v>REAL BABBUDOIU</v>
      </c>
      <c r="AK292" s="136"/>
      <c r="AL292" s="135">
        <f t="shared" si="67"/>
        <v>0</v>
      </c>
      <c r="AN292" s="2">
        <f t="shared" si="64"/>
        <v>0</v>
      </c>
      <c r="BA292" s="2" t="str">
        <f>Disponibili!B292</f>
        <v>ARENA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BERARDI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LAURIENTÈ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>
        <f>M81</f>
        <v>0</v>
      </c>
      <c r="AI295" s="65" t="str">
        <f>N81</f>
        <v/>
      </c>
      <c r="AJ295" s="65" t="str">
        <f>M$80</f>
        <v>REAL CHR</v>
      </c>
      <c r="AK295" s="65" t="str">
        <f>(1-COUNTIF(AI295:AI321,"P"))&amp;"-"&amp;(8-COUNTIF(AI295:AI321,"D"))&amp;"-"&amp;(8-COUNTIF(AI295:AI321,"C"))&amp;"-"&amp;(5-COUNTIF(AI295:AI321,"A"))</f>
        <v>1-1-0-1</v>
      </c>
      <c r="AL295" s="65">
        <f>Q81</f>
        <v>0</v>
      </c>
      <c r="AM295" s="128">
        <f>Q$116</f>
        <v>109</v>
      </c>
      <c r="AN295" s="2">
        <f>P81</f>
        <v>0</v>
      </c>
      <c r="AO295" s="129">
        <f>AM295+SUM(AN295:AN321)</f>
        <v>398</v>
      </c>
      <c r="AQ295" s="2" t="str">
        <f>IF(LEFT($AK295,1)="0",0,$AP$5)&amp;"-"&amp;IF(MID($AK295,3,1)="0",0,$AP$6)&amp;"-"&amp;IF(MID($AK295,5,1)="0",0,$AP$7)&amp;"-"&amp;IF(MID($AK295,7,1)="0",0,$AP$8)</f>
        <v>3-10-0-3</v>
      </c>
      <c r="BA295" s="2" t="str">
        <f>Disponibili!B295</f>
        <v>MORO L.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NZOLA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PINAMONTI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ABOUKHLAL</v>
      </c>
      <c r="BB298" s="2" t="str">
        <f>Disponibili!A298</f>
        <v>A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599</v>
      </c>
      <c r="H299" s="45"/>
      <c r="I299" s="48"/>
      <c r="J299" s="45" t="s">
        <v>1</v>
      </c>
      <c r="K299" s="46"/>
      <c r="L299" s="47"/>
      <c r="M299" s="44" t="s">
        <v>600</v>
      </c>
      <c r="N299" s="45"/>
      <c r="O299" s="48"/>
      <c r="P299" s="45" t="s">
        <v>1</v>
      </c>
      <c r="Q299" s="46"/>
      <c r="R299" s="47"/>
      <c r="S299" s="44" t="s">
        <v>601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DOIG</v>
      </c>
      <c r="AI299" s="65" t="str">
        <f t="shared" si="69"/>
        <v>D</v>
      </c>
      <c r="AJ299" s="65" t="str">
        <f t="shared" ref="AJ299:AJ321" si="70">M$80</f>
        <v>REAL CHR</v>
      </c>
      <c r="AL299" s="65" t="str">
        <f t="shared" ref="AL299:AL321" si="71">Q85</f>
        <v>/28</v>
      </c>
      <c r="AN299" s="2">
        <f t="shared" si="68"/>
        <v>5</v>
      </c>
      <c r="BA299" s="2" t="str">
        <f>Disponibili!B299</f>
        <v>KULENOVIC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LAZARO</v>
      </c>
      <c r="AI300" s="65" t="str">
        <f t="shared" si="69"/>
        <v>D</v>
      </c>
      <c r="AJ300" s="65" t="str">
        <f t="shared" si="70"/>
        <v>REAL CHR</v>
      </c>
      <c r="AL300" s="65" t="str">
        <f t="shared" si="71"/>
        <v>/28</v>
      </c>
      <c r="AN300" s="2">
        <f t="shared" si="68"/>
        <v>7</v>
      </c>
      <c r="BA300" s="2" t="str">
        <f>Disponibili!B300</f>
        <v>NJIE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OBERT</v>
      </c>
      <c r="AI301" s="65" t="str">
        <f t="shared" si="69"/>
        <v>D</v>
      </c>
      <c r="AJ301" s="65" t="str">
        <f t="shared" si="70"/>
        <v>REAL CHR</v>
      </c>
      <c r="AL301" s="65" t="str">
        <f t="shared" si="71"/>
        <v>/28</v>
      </c>
      <c r="AN301" s="2">
        <f t="shared" si="68"/>
        <v>1</v>
      </c>
      <c r="BA301" s="2" t="str">
        <f>Disponibili!B301</f>
        <v>SIMEONE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SOLET</v>
      </c>
      <c r="AI302" s="65" t="str">
        <f t="shared" si="69"/>
        <v>D</v>
      </c>
      <c r="AJ302" s="65" t="str">
        <f t="shared" si="70"/>
        <v>REAL CHR</v>
      </c>
      <c r="AL302" s="65" t="str">
        <f t="shared" si="71"/>
        <v>/27</v>
      </c>
      <c r="AN302" s="2">
        <f t="shared" si="68"/>
        <v>2</v>
      </c>
      <c r="BA302" s="2" t="str">
        <f>Disponibili!B302</f>
        <v>BAYO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SPINAZZOLA</v>
      </c>
      <c r="AI303" s="65" t="str">
        <f t="shared" si="69"/>
        <v>D</v>
      </c>
      <c r="AJ303" s="65" t="str">
        <f t="shared" si="70"/>
        <v>REAL CHR</v>
      </c>
      <c r="AL303" s="65" t="str">
        <f t="shared" si="71"/>
        <v>/28</v>
      </c>
      <c r="AN303" s="2">
        <f t="shared" si="68"/>
        <v>3</v>
      </c>
      <c r="BA303" s="2" t="str">
        <f>Disponibili!B303</f>
        <v>BUKSA</v>
      </c>
      <c r="BB303" s="2" t="str">
        <f>Disponibili!A303</f>
        <v>A</v>
      </c>
      <c r="BE303" s="148"/>
      <c r="BF303" s="148"/>
    </row>
    <row r="304" spans="1:58" x14ac:dyDescent="0.25">
      <c r="A304" s="44" t="s">
        <v>603</v>
      </c>
      <c r="B304" s="45"/>
      <c r="C304" s="45"/>
      <c r="D304" s="45" t="s">
        <v>1</v>
      </c>
      <c r="E304" s="46"/>
      <c r="F304" s="47"/>
      <c r="G304" s="44" t="s">
        <v>604</v>
      </c>
      <c r="H304" s="45"/>
      <c r="I304" s="48"/>
      <c r="J304" s="45" t="s">
        <v>1</v>
      </c>
      <c r="K304" s="46"/>
      <c r="L304" s="47"/>
      <c r="M304" s="44" t="s">
        <v>605</v>
      </c>
      <c r="N304" s="45"/>
      <c r="O304" s="48"/>
      <c r="P304" s="45" t="s">
        <v>1</v>
      </c>
      <c r="Q304" s="46"/>
      <c r="R304" s="47"/>
      <c r="S304" s="44" t="s">
        <v>606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TERRACCIANO F.</v>
      </c>
      <c r="AI304" s="65" t="str">
        <f t="shared" si="69"/>
        <v>D</v>
      </c>
      <c r="AJ304" s="65" t="str">
        <f t="shared" si="70"/>
        <v>REAL CHR</v>
      </c>
      <c r="AL304" s="65" t="str">
        <f t="shared" si="71"/>
        <v>/28</v>
      </c>
      <c r="AN304" s="2">
        <f t="shared" si="68"/>
        <v>4</v>
      </c>
      <c r="BA304" s="2" t="str">
        <f>Disponibili!B304</f>
        <v>GUEYE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VEIGA</v>
      </c>
      <c r="AI305" s="65" t="str">
        <f t="shared" si="69"/>
        <v>D</v>
      </c>
      <c r="AJ305" s="65" t="str">
        <f t="shared" si="70"/>
        <v>REAL CHR</v>
      </c>
      <c r="AL305" s="65" t="str">
        <f t="shared" si="71"/>
        <v>/28</v>
      </c>
      <c r="AN305" s="2">
        <f t="shared" si="68"/>
        <v>3</v>
      </c>
      <c r="BA305" s="2" t="str">
        <f>Disponibili!B305</f>
        <v>AJAYI</v>
      </c>
      <c r="BB305" s="2" t="str">
        <f>Disponibili!A305</f>
        <v>A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>
        <f t="shared" si="69"/>
        <v>0</v>
      </c>
      <c r="AI306" s="65" t="str">
        <f t="shared" si="69"/>
        <v/>
      </c>
      <c r="AJ306" s="65" t="str">
        <f t="shared" si="70"/>
        <v>REAL CHR</v>
      </c>
      <c r="AL306" s="65">
        <f t="shared" si="71"/>
        <v>0</v>
      </c>
      <c r="AN306" s="2">
        <f t="shared" si="68"/>
        <v>0</v>
      </c>
      <c r="BA306" s="2" t="str">
        <f>Disponibili!B306</f>
        <v>ISAAC</v>
      </c>
      <c r="BB306" s="2" t="str">
        <f>Disponibili!A306</f>
        <v>A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 t="str">
        <f>Disponibili!B307</f>
        <v>MOSQUERA</v>
      </c>
      <c r="BB307" s="2" t="str">
        <f>Disponibili!A307</f>
        <v>A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BARELLA</v>
      </c>
      <c r="AI308" s="65" t="str">
        <f t="shared" si="69"/>
        <v>C</v>
      </c>
      <c r="AJ308" s="65" t="str">
        <f t="shared" si="70"/>
        <v>REAL CHR</v>
      </c>
      <c r="AL308" s="65" t="str">
        <f t="shared" si="71"/>
        <v>/28</v>
      </c>
      <c r="AN308" s="2">
        <f t="shared" si="68"/>
        <v>25</v>
      </c>
      <c r="BA308" s="2" t="str">
        <f>Disponibili!B308</f>
        <v>SARR</v>
      </c>
      <c r="BB308" s="2" t="str">
        <f>Disponibili!A308</f>
        <v>A</v>
      </c>
      <c r="BE308" s="148"/>
      <c r="BF308" s="148"/>
    </row>
    <row r="309" spans="1:58" x14ac:dyDescent="0.25">
      <c r="A309" s="44" t="s">
        <v>607</v>
      </c>
      <c r="B309" s="45"/>
      <c r="C309" s="45"/>
      <c r="D309" s="45" t="s">
        <v>1</v>
      </c>
      <c r="E309" s="46"/>
      <c r="F309" s="47"/>
      <c r="G309" s="44" t="s">
        <v>608</v>
      </c>
      <c r="H309" s="45"/>
      <c r="I309" s="48"/>
      <c r="J309" s="45" t="s">
        <v>1</v>
      </c>
      <c r="K309" s="46"/>
      <c r="L309" s="47"/>
      <c r="M309" s="44" t="s">
        <v>609</v>
      </c>
      <c r="N309" s="45"/>
      <c r="O309" s="48"/>
      <c r="P309" s="45" t="s">
        <v>1</v>
      </c>
      <c r="Q309" s="46"/>
      <c r="R309" s="47"/>
      <c r="S309" s="44" t="s">
        <v>610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BERNARDESCHI</v>
      </c>
      <c r="AI309" s="65" t="str">
        <f t="shared" si="69"/>
        <v>C</v>
      </c>
      <c r="AJ309" s="65" t="str">
        <f t="shared" si="70"/>
        <v>REAL CHR</v>
      </c>
      <c r="AL309" s="65" t="str">
        <f t="shared" si="71"/>
        <v>/28</v>
      </c>
      <c r="AN309" s="2">
        <f t="shared" si="68"/>
        <v>2</v>
      </c>
      <c r="BA309" s="2" t="str">
        <f>Disponibili!B309</f>
        <v>VERMESAN</v>
      </c>
      <c r="BB309" s="2" t="str">
        <f>Disponibili!A309</f>
        <v>A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EKKELENKAMP</v>
      </c>
      <c r="AI310" s="65" t="str">
        <f t="shared" si="69"/>
        <v>C</v>
      </c>
      <c r="AJ310" s="65" t="str">
        <f t="shared" si="70"/>
        <v>REAL CHR</v>
      </c>
      <c r="AL310" s="65" t="str">
        <f t="shared" si="71"/>
        <v>/28</v>
      </c>
      <c r="AN310" s="2">
        <f t="shared" si="68"/>
        <v>4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GINEITIS</v>
      </c>
      <c r="AI311" s="65" t="str">
        <f t="shared" si="69"/>
        <v>C</v>
      </c>
      <c r="AJ311" s="65" t="str">
        <f t="shared" si="70"/>
        <v>REAL CHR</v>
      </c>
      <c r="AL311" s="65" t="str">
        <f t="shared" si="71"/>
        <v>/27</v>
      </c>
      <c r="AN311" s="2">
        <f t="shared" si="68"/>
        <v>1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MATIC</v>
      </c>
      <c r="AI312" s="65" t="str">
        <f t="shared" si="69"/>
        <v>C</v>
      </c>
      <c r="AJ312" s="65" t="str">
        <f t="shared" si="70"/>
        <v>REAL CHR</v>
      </c>
      <c r="AL312" s="65" t="str">
        <f t="shared" si="71"/>
        <v>/28</v>
      </c>
      <c r="AN312" s="2">
        <f t="shared" si="68"/>
        <v>1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MCTOMINAY</v>
      </c>
      <c r="AI313" s="65" t="str">
        <f t="shared" si="69"/>
        <v>C</v>
      </c>
      <c r="AJ313" s="65" t="str">
        <f t="shared" si="70"/>
        <v>REAL CHR</v>
      </c>
      <c r="AL313" s="65" t="str">
        <f t="shared" si="71"/>
        <v>/27</v>
      </c>
      <c r="AN313" s="2">
        <f t="shared" si="68"/>
        <v>22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RABIOT</v>
      </c>
      <c r="AI314" s="65" t="str">
        <f t="shared" si="69"/>
        <v>C</v>
      </c>
      <c r="AJ314" s="65" t="str">
        <f t="shared" si="70"/>
        <v>REAL CHR</v>
      </c>
      <c r="AL314" s="65" t="str">
        <f t="shared" si="71"/>
        <v>/28</v>
      </c>
      <c r="AN314" s="2">
        <f t="shared" si="68"/>
        <v>52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SAMARDZIC</v>
      </c>
      <c r="AI315" s="65" t="str">
        <f t="shared" si="69"/>
        <v>C</v>
      </c>
      <c r="AJ315" s="65" t="str">
        <f t="shared" si="70"/>
        <v>REAL CHR</v>
      </c>
      <c r="AL315" s="65" t="str">
        <f t="shared" si="71"/>
        <v>/27</v>
      </c>
      <c r="AN315" s="2">
        <f t="shared" si="68"/>
        <v>38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CAMARDA</v>
      </c>
      <c r="AI317" s="65" t="str">
        <f t="shared" si="69"/>
        <v>A</v>
      </c>
      <c r="AJ317" s="65" t="str">
        <f t="shared" si="70"/>
        <v>REAL CHR</v>
      </c>
      <c r="AL317" s="65" t="str">
        <f t="shared" si="71"/>
        <v>/28</v>
      </c>
      <c r="AN317" s="2">
        <f t="shared" si="68"/>
        <v>25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DE KETELAERE</v>
      </c>
      <c r="AI318" s="65" t="str">
        <f t="shared" si="69"/>
        <v>A</v>
      </c>
      <c r="AJ318" s="65" t="str">
        <f t="shared" si="70"/>
        <v>REAL CHR</v>
      </c>
      <c r="AL318" s="65" t="str">
        <f t="shared" si="71"/>
        <v>/28</v>
      </c>
      <c r="AN318" s="2">
        <f t="shared" si="68"/>
        <v>55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KILICSOY</v>
      </c>
      <c r="AI319" s="65" t="str">
        <f t="shared" si="69"/>
        <v>A</v>
      </c>
      <c r="AJ319" s="65" t="str">
        <f t="shared" si="70"/>
        <v>REAL CHR</v>
      </c>
      <c r="AL319" s="65" t="str">
        <f t="shared" si="71"/>
        <v>/28</v>
      </c>
      <c r="AN319" s="2">
        <f t="shared" si="68"/>
        <v>14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599</v>
      </c>
      <c r="H320" s="45"/>
      <c r="I320" s="48"/>
      <c r="J320" s="45" t="s">
        <v>1</v>
      </c>
      <c r="K320" s="46"/>
      <c r="L320" s="47"/>
      <c r="M320" s="44" t="s">
        <v>600</v>
      </c>
      <c r="N320" s="45"/>
      <c r="O320" s="48"/>
      <c r="P320" s="45" t="s">
        <v>1</v>
      </c>
      <c r="Q320" s="46"/>
      <c r="R320" s="47"/>
      <c r="S320" s="44" t="s">
        <v>601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LUKAKU</v>
      </c>
      <c r="AI320" s="65" t="str">
        <f t="shared" si="69"/>
        <v>A</v>
      </c>
      <c r="AJ320" s="65" t="str">
        <f t="shared" si="70"/>
        <v>REAL CHR</v>
      </c>
      <c r="AL320" s="65" t="str">
        <f t="shared" si="71"/>
        <v>/28</v>
      </c>
      <c r="AN320" s="2">
        <f t="shared" si="68"/>
        <v>25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>
        <f t="shared" si="69"/>
        <v>0</v>
      </c>
      <c r="AI321" s="136" t="str">
        <f t="shared" si="69"/>
        <v/>
      </c>
      <c r="AJ321" s="136" t="str">
        <f t="shared" si="70"/>
        <v>REAL CHR</v>
      </c>
      <c r="AL321" s="136">
        <f t="shared" si="71"/>
        <v>0</v>
      </c>
      <c r="AN321" s="2">
        <f t="shared" si="68"/>
        <v>0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DE GEA</v>
      </c>
      <c r="AI324" s="65" t="str">
        <f>T81</f>
        <v>P</v>
      </c>
      <c r="AJ324" s="65" t="str">
        <f>S$80</f>
        <v>REAL GENOA</v>
      </c>
      <c r="AK324" s="65" t="str">
        <f>(1-COUNTIF(AI324:AI350,"P"))&amp;"-"&amp;(8-COUNTIF(AI324:AI350,"D"))&amp;"-"&amp;(8-COUNTIF(AI324:AI350,"C"))&amp;"-"&amp;(5-COUNTIF(AI324:AI350,"A"))</f>
        <v>0-3-0-0</v>
      </c>
      <c r="AL324" s="65" t="str">
        <f>W81</f>
        <v>/28</v>
      </c>
      <c r="AM324" s="128">
        <f>W$116</f>
        <v>126</v>
      </c>
      <c r="AN324" s="2">
        <f>V81</f>
        <v>17</v>
      </c>
      <c r="AO324" s="129">
        <f>AM324+SUM(AN324:AN350)</f>
        <v>389</v>
      </c>
      <c r="AQ324" s="2" t="str">
        <f>IF(LEFT($AK324,1)="0",0,$AP$5)&amp;"-"&amp;IF(MID($AK324,3,1)="0",0,$AP$6)&amp;"-"&amp;IF(MID($AK324,5,1)="0",0,$AP$7)&amp;"-"&amp;IF(MID($AK324,7,1)="0",0,$AP$8)</f>
        <v>0-10-0-0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603</v>
      </c>
      <c r="B325" s="45"/>
      <c r="C325" s="45"/>
      <c r="D325" s="45" t="s">
        <v>1</v>
      </c>
      <c r="E325" s="46"/>
      <c r="F325" s="47"/>
      <c r="G325" s="44" t="s">
        <v>604</v>
      </c>
      <c r="H325" s="45"/>
      <c r="I325" s="48"/>
      <c r="J325" s="45" t="s">
        <v>1</v>
      </c>
      <c r="K325" s="46"/>
      <c r="L325" s="47"/>
      <c r="M325" s="44" t="s">
        <v>605</v>
      </c>
      <c r="N325" s="45"/>
      <c r="O325" s="48"/>
      <c r="P325" s="45" t="s">
        <v>1</v>
      </c>
      <c r="Q325" s="46"/>
      <c r="R325" s="47"/>
      <c r="S325" s="44" t="s">
        <v>606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BASTONI</v>
      </c>
      <c r="AI328" s="65" t="str">
        <f t="shared" si="80"/>
        <v>D</v>
      </c>
      <c r="AJ328" s="65" t="str">
        <f t="shared" ref="AJ328:AJ350" si="81">S$80</f>
        <v>REAL GENOA</v>
      </c>
      <c r="AL328" s="65" t="str">
        <f t="shared" ref="AL328:AL350" si="82">W85</f>
        <v>/28</v>
      </c>
      <c r="AN328" s="2">
        <f t="shared" si="78"/>
        <v>25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CELIK</v>
      </c>
      <c r="AI329" s="65" t="str">
        <f t="shared" si="80"/>
        <v>D</v>
      </c>
      <c r="AJ329" s="65" t="str">
        <f t="shared" si="81"/>
        <v>REAL GENOA</v>
      </c>
      <c r="AL329" s="65" t="str">
        <f t="shared" si="82"/>
        <v>/28</v>
      </c>
      <c r="AN329" s="2">
        <f t="shared" si="78"/>
        <v>2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607</v>
      </c>
      <c r="B330" s="45"/>
      <c r="C330" s="45"/>
      <c r="D330" s="45" t="s">
        <v>1</v>
      </c>
      <c r="E330" s="46"/>
      <c r="F330" s="47"/>
      <c r="G330" s="44" t="s">
        <v>608</v>
      </c>
      <c r="H330" s="45"/>
      <c r="I330" s="48"/>
      <c r="J330" s="45" t="s">
        <v>1</v>
      </c>
      <c r="K330" s="46"/>
      <c r="L330" s="47"/>
      <c r="M330" s="44" t="s">
        <v>609</v>
      </c>
      <c r="N330" s="45"/>
      <c r="O330" s="48"/>
      <c r="P330" s="45" t="s">
        <v>1</v>
      </c>
      <c r="Q330" s="46"/>
      <c r="R330" s="47"/>
      <c r="S330" s="44" t="s">
        <v>610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GUTIERREZ</v>
      </c>
      <c r="AI330" s="65" t="str">
        <f t="shared" si="80"/>
        <v>D</v>
      </c>
      <c r="AJ330" s="65" t="str">
        <f t="shared" si="81"/>
        <v>REAL GENOA</v>
      </c>
      <c r="AL330" s="65" t="str">
        <f t="shared" si="82"/>
        <v>/28</v>
      </c>
      <c r="AN330" s="2">
        <f t="shared" si="78"/>
        <v>5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KABASELE</v>
      </c>
      <c r="AI331" s="65" t="str">
        <f t="shared" si="80"/>
        <v>D</v>
      </c>
      <c r="AJ331" s="65" t="str">
        <f t="shared" si="81"/>
        <v>REAL GENOA</v>
      </c>
      <c r="AL331" s="65" t="str">
        <f t="shared" si="82"/>
        <v>/28</v>
      </c>
      <c r="AN331" s="2">
        <f t="shared" si="78"/>
        <v>2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PROVSTGAARD</v>
      </c>
      <c r="AI332" s="65" t="str">
        <f t="shared" si="80"/>
        <v>D</v>
      </c>
      <c r="AJ332" s="65" t="str">
        <f t="shared" si="81"/>
        <v>REAL GENOA</v>
      </c>
      <c r="AL332" s="65" t="str">
        <f t="shared" si="82"/>
        <v>/28</v>
      </c>
      <c r="AN332" s="2">
        <f t="shared" si="78"/>
        <v>1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>
        <f t="shared" si="80"/>
        <v>0</v>
      </c>
      <c r="AI333" s="65" t="str">
        <f t="shared" si="80"/>
        <v/>
      </c>
      <c r="AJ333" s="65" t="str">
        <f t="shared" si="81"/>
        <v>REAL GENOA</v>
      </c>
      <c r="AL333" s="65">
        <f t="shared" si="82"/>
        <v>0</v>
      </c>
      <c r="AN333" s="2">
        <f t="shared" si="78"/>
        <v>0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>
        <f t="shared" si="80"/>
        <v>0</v>
      </c>
      <c r="AI334" s="65" t="str">
        <f t="shared" si="80"/>
        <v/>
      </c>
      <c r="AJ334" s="65" t="str">
        <f t="shared" si="81"/>
        <v>REAL GENOA</v>
      </c>
      <c r="AL334" s="65">
        <f t="shared" si="82"/>
        <v>0</v>
      </c>
      <c r="AN334" s="2">
        <f t="shared" si="78"/>
        <v>0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REAL GENOA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>
        <f t="shared" si="78"/>
        <v>0</v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ATTA</v>
      </c>
      <c r="AI337" s="65" t="str">
        <f t="shared" si="80"/>
        <v>C</v>
      </c>
      <c r="AJ337" s="65" t="str">
        <f t="shared" si="81"/>
        <v>REAL GENOA</v>
      </c>
      <c r="AL337" s="65" t="str">
        <f t="shared" si="82"/>
        <v>/27</v>
      </c>
      <c r="AN337" s="2">
        <f t="shared" si="78"/>
        <v>1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CAQUERET</v>
      </c>
      <c r="AI338" s="65" t="str">
        <f t="shared" si="80"/>
        <v>C</v>
      </c>
      <c r="AJ338" s="65" t="str">
        <f t="shared" si="81"/>
        <v>REAL GENOA</v>
      </c>
      <c r="AL338" s="65" t="str">
        <f t="shared" si="82"/>
        <v>/28</v>
      </c>
      <c r="AN338" s="2">
        <f t="shared" si="78"/>
        <v>1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CRISTANTE</v>
      </c>
      <c r="AI339" s="65" t="str">
        <f t="shared" si="80"/>
        <v>C</v>
      </c>
      <c r="AJ339" s="65" t="str">
        <f t="shared" si="81"/>
        <v>REAL GENOA</v>
      </c>
      <c r="AL339" s="65" t="str">
        <f t="shared" si="82"/>
        <v>/27</v>
      </c>
      <c r="AN339" s="2">
        <f t="shared" si="78"/>
        <v>2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DE ROON</v>
      </c>
      <c r="AI340" s="65" t="str">
        <f t="shared" si="80"/>
        <v>C</v>
      </c>
      <c r="AJ340" s="65" t="str">
        <f t="shared" si="81"/>
        <v>REAL GENOA</v>
      </c>
      <c r="AL340" s="65" t="str">
        <f t="shared" si="82"/>
        <v>/27</v>
      </c>
      <c r="AN340" s="2">
        <f t="shared" si="78"/>
        <v>6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599</v>
      </c>
      <c r="H341" s="45"/>
      <c r="I341" s="48"/>
      <c r="J341" s="45" t="s">
        <v>18</v>
      </c>
      <c r="K341" s="46"/>
      <c r="L341" s="47"/>
      <c r="M341" s="44" t="s">
        <v>600</v>
      </c>
      <c r="N341" s="45"/>
      <c r="O341" s="48"/>
      <c r="P341" s="45" t="s">
        <v>18</v>
      </c>
      <c r="Q341" s="46"/>
      <c r="R341" s="47"/>
      <c r="S341" s="44" t="s">
        <v>601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KONÈ I.</v>
      </c>
      <c r="AI341" s="65" t="str">
        <f t="shared" si="80"/>
        <v>C</v>
      </c>
      <c r="AJ341" s="65" t="str">
        <f t="shared" si="81"/>
        <v>REAL GENOA</v>
      </c>
      <c r="AL341" s="65" t="str">
        <f t="shared" si="82"/>
        <v>/28</v>
      </c>
      <c r="AN341" s="2">
        <f t="shared" si="78"/>
        <v>1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MCKENNIE</v>
      </c>
      <c r="AI342" s="65" t="str">
        <f t="shared" si="80"/>
        <v>C</v>
      </c>
      <c r="AJ342" s="65" t="str">
        <f t="shared" si="81"/>
        <v>REAL GENOA</v>
      </c>
      <c r="AL342" s="65" t="str">
        <f t="shared" si="82"/>
        <v>/28</v>
      </c>
      <c r="AM342" s="128"/>
      <c r="AN342" s="2">
        <f t="shared" si="78"/>
        <v>6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MESSIAS</v>
      </c>
      <c r="AI343" s="65" t="str">
        <f t="shared" si="80"/>
        <v>C</v>
      </c>
      <c r="AJ343" s="65" t="str">
        <f t="shared" si="81"/>
        <v>REAL GENOA</v>
      </c>
      <c r="AL343" s="65" t="str">
        <f t="shared" si="82"/>
        <v>/28</v>
      </c>
      <c r="AN343" s="2">
        <f t="shared" si="78"/>
        <v>1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 t="str">
        <f t="shared" si="80"/>
        <v>PELLEGRINI LO.</v>
      </c>
      <c r="AI344" s="65" t="str">
        <f t="shared" si="80"/>
        <v>C</v>
      </c>
      <c r="AJ344" s="65" t="str">
        <f t="shared" si="81"/>
        <v>REAL GENOA</v>
      </c>
      <c r="AL344" s="65" t="str">
        <f t="shared" si="82"/>
        <v>/28</v>
      </c>
      <c r="AN344" s="2">
        <f t="shared" si="78"/>
        <v>19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COLOMBO</v>
      </c>
      <c r="AI346" s="65" t="str">
        <f t="shared" si="80"/>
        <v>A</v>
      </c>
      <c r="AJ346" s="65" t="str">
        <f t="shared" si="81"/>
        <v>REAL GENOA</v>
      </c>
      <c r="AL346" s="65" t="str">
        <f t="shared" si="82"/>
        <v>/28</v>
      </c>
      <c r="AN346" s="2">
        <f t="shared" si="78"/>
        <v>18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DIA</v>
      </c>
      <c r="AI347" s="65" t="str">
        <f t="shared" si="80"/>
        <v>A</v>
      </c>
      <c r="AJ347" s="65" t="str">
        <f t="shared" si="81"/>
        <v>REAL GENOA</v>
      </c>
      <c r="AL347" s="65" t="str">
        <f t="shared" si="82"/>
        <v>/28</v>
      </c>
      <c r="AN347" s="2">
        <f t="shared" si="78"/>
        <v>26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FERGUSON E.</v>
      </c>
      <c r="AI348" s="65" t="str">
        <f t="shared" si="80"/>
        <v>A</v>
      </c>
      <c r="AJ348" s="65" t="str">
        <f t="shared" si="81"/>
        <v>REAL GENOA</v>
      </c>
      <c r="AL348" s="65" t="str">
        <f t="shared" si="82"/>
        <v>/28</v>
      </c>
      <c r="AN348" s="2">
        <f t="shared" si="78"/>
        <v>1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GIMENEZ</v>
      </c>
      <c r="AI349" s="65" t="str">
        <f t="shared" si="80"/>
        <v>A</v>
      </c>
      <c r="AJ349" s="65" t="str">
        <f t="shared" si="81"/>
        <v>REAL GENOA</v>
      </c>
      <c r="AL349" s="65" t="str">
        <f t="shared" si="82"/>
        <v>/28</v>
      </c>
      <c r="AN349" s="2">
        <f t="shared" si="78"/>
        <v>31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VLAHOVIC</v>
      </c>
      <c r="AI350" s="135" t="str">
        <f t="shared" si="80"/>
        <v>A</v>
      </c>
      <c r="AJ350" s="136" t="str">
        <f t="shared" si="81"/>
        <v>REAL GENOA</v>
      </c>
      <c r="AL350" s="135" t="str">
        <f t="shared" si="82"/>
        <v>/28</v>
      </c>
      <c r="AN350" s="2">
        <f t="shared" si="78"/>
        <v>98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603</v>
      </c>
      <c r="B351" s="45"/>
      <c r="C351" s="45"/>
      <c r="D351" s="45" t="s">
        <v>18</v>
      </c>
      <c r="E351" s="46"/>
      <c r="F351" s="47"/>
      <c r="G351" s="44" t="s">
        <v>604</v>
      </c>
      <c r="H351" s="45"/>
      <c r="I351" s="48"/>
      <c r="J351" s="45" t="s">
        <v>18</v>
      </c>
      <c r="K351" s="46"/>
      <c r="L351" s="47"/>
      <c r="M351" s="44" t="s">
        <v>605</v>
      </c>
      <c r="N351" s="45"/>
      <c r="O351" s="48"/>
      <c r="P351" s="45" t="s">
        <v>18</v>
      </c>
      <c r="Q351" s="46"/>
      <c r="R351" s="47"/>
      <c r="S351" s="44" t="s">
        <v>606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607</v>
      </c>
      <c r="B361" s="45"/>
      <c r="C361" s="45"/>
      <c r="D361" s="45" t="s">
        <v>18</v>
      </c>
      <c r="E361" s="46"/>
      <c r="F361" s="47"/>
      <c r="G361" s="44" t="s">
        <v>608</v>
      </c>
      <c r="H361" s="45"/>
      <c r="I361" s="48"/>
      <c r="J361" s="45" t="s">
        <v>18</v>
      </c>
      <c r="K361" s="46"/>
      <c r="L361" s="47"/>
      <c r="M361" s="44" t="s">
        <v>609</v>
      </c>
      <c r="N361" s="45"/>
      <c r="O361" s="48"/>
      <c r="P361" s="45" t="s">
        <v>18</v>
      </c>
      <c r="Q361" s="46"/>
      <c r="R361" s="47"/>
      <c r="S361" s="44" t="s">
        <v>610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599</v>
      </c>
      <c r="H382" s="45"/>
      <c r="I382" s="48"/>
      <c r="J382" s="45" t="s">
        <v>1</v>
      </c>
      <c r="K382" s="46"/>
      <c r="L382" s="47"/>
      <c r="M382" s="44" t="s">
        <v>600</v>
      </c>
      <c r="N382" s="45"/>
      <c r="O382" s="48"/>
      <c r="P382" s="45" t="s">
        <v>1</v>
      </c>
      <c r="Q382" s="46"/>
      <c r="R382" s="47"/>
      <c r="S382" s="44" t="s">
        <v>601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603</v>
      </c>
      <c r="B392" s="45"/>
      <c r="C392" s="45"/>
      <c r="D392" s="45" t="s">
        <v>1</v>
      </c>
      <c r="E392" s="46"/>
      <c r="F392" s="47"/>
      <c r="G392" s="44" t="s">
        <v>604</v>
      </c>
      <c r="H392" s="45"/>
      <c r="I392" s="48"/>
      <c r="J392" s="45" t="s">
        <v>1</v>
      </c>
      <c r="K392" s="46"/>
      <c r="L392" s="47"/>
      <c r="M392" s="44" t="s">
        <v>605</v>
      </c>
      <c r="N392" s="45"/>
      <c r="O392" s="48"/>
      <c r="P392" s="45" t="s">
        <v>1</v>
      </c>
      <c r="Q392" s="46"/>
      <c r="R392" s="47"/>
      <c r="S392" s="44" t="s">
        <v>606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607</v>
      </c>
      <c r="B402" s="45"/>
      <c r="C402" s="45"/>
      <c r="D402" s="45" t="s">
        <v>1</v>
      </c>
      <c r="E402" s="46"/>
      <c r="F402" s="47"/>
      <c r="G402" s="44" t="s">
        <v>608</v>
      </c>
      <c r="H402" s="45"/>
      <c r="I402" s="48"/>
      <c r="J402" s="45" t="s">
        <v>1</v>
      </c>
      <c r="K402" s="46"/>
      <c r="L402" s="47"/>
      <c r="M402" s="44" t="s">
        <v>609</v>
      </c>
      <c r="N402" s="45"/>
      <c r="O402" s="48"/>
      <c r="P402" s="45" t="s">
        <v>1</v>
      </c>
      <c r="Q402" s="46"/>
      <c r="R402" s="47"/>
      <c r="S402" s="44" t="s">
        <v>610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599</v>
      </c>
      <c r="H416" s="45"/>
      <c r="I416" s="48"/>
      <c r="J416" s="45"/>
      <c r="K416" s="46" t="s">
        <v>18</v>
      </c>
      <c r="L416" s="47"/>
      <c r="M416" s="44" t="s">
        <v>600</v>
      </c>
      <c r="N416" s="45"/>
      <c r="O416" s="48"/>
      <c r="P416" s="45"/>
      <c r="Q416" s="46" t="s">
        <v>18</v>
      </c>
      <c r="R416" s="47"/>
      <c r="S416" s="44" t="s">
        <v>601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603</v>
      </c>
      <c r="B433" s="45"/>
      <c r="C433" s="45"/>
      <c r="D433" s="45"/>
      <c r="E433" s="46" t="s">
        <v>18</v>
      </c>
      <c r="F433" s="47"/>
      <c r="G433" s="44" t="s">
        <v>604</v>
      </c>
      <c r="H433" s="45"/>
      <c r="I433" s="48"/>
      <c r="J433" s="45"/>
      <c r="K433" s="46" t="s">
        <v>18</v>
      </c>
      <c r="L433" s="47"/>
      <c r="M433" s="44" t="s">
        <v>605</v>
      </c>
      <c r="N433" s="45"/>
      <c r="O433" s="48"/>
      <c r="P433" s="45"/>
      <c r="Q433" s="46" t="s">
        <v>18</v>
      </c>
      <c r="R433" s="47"/>
      <c r="S433" s="44" t="s">
        <v>606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607</v>
      </c>
      <c r="B450" s="45"/>
      <c r="C450" s="45"/>
      <c r="D450" s="45"/>
      <c r="E450" s="46" t="s">
        <v>18</v>
      </c>
      <c r="F450" s="47"/>
      <c r="G450" s="44" t="s">
        <v>608</v>
      </c>
      <c r="H450" s="45"/>
      <c r="I450" s="48"/>
      <c r="J450" s="45"/>
      <c r="K450" s="46" t="s">
        <v>18</v>
      </c>
      <c r="L450" s="47"/>
      <c r="M450" s="44" t="s">
        <v>609</v>
      </c>
      <c r="N450" s="45"/>
      <c r="O450" s="48"/>
      <c r="P450" s="45"/>
      <c r="Q450" s="46" t="s">
        <v>18</v>
      </c>
      <c r="R450" s="47"/>
      <c r="S450" s="44" t="s">
        <v>610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611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599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601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603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604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605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606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607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608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609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610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599</v>
      </c>
      <c r="J671" s="9" t="s">
        <v>1</v>
      </c>
      <c r="K671" s="9" t="s">
        <v>2</v>
      </c>
      <c r="L671" s="10">
        <v>0</v>
      </c>
      <c r="M671" s="9" t="s">
        <v>600</v>
      </c>
      <c r="P671" s="9" t="s">
        <v>1</v>
      </c>
      <c r="Q671" s="9" t="s">
        <v>2</v>
      </c>
      <c r="R671" s="10">
        <v>0</v>
      </c>
      <c r="S671" s="9" t="s">
        <v>601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603</v>
      </c>
      <c r="D681" s="9" t="s">
        <v>1</v>
      </c>
      <c r="E681" s="9" t="s">
        <v>2</v>
      </c>
      <c r="F681" s="10">
        <v>0</v>
      </c>
      <c r="G681" s="9" t="s">
        <v>604</v>
      </c>
      <c r="J681" s="9" t="s">
        <v>1</v>
      </c>
      <c r="K681" s="9" t="s">
        <v>2</v>
      </c>
      <c r="L681" s="10">
        <v>0</v>
      </c>
      <c r="M681" s="9" t="s">
        <v>605</v>
      </c>
      <c r="P681" s="9" t="s">
        <v>1</v>
      </c>
      <c r="Q681" s="9" t="s">
        <v>2</v>
      </c>
      <c r="R681" s="10">
        <v>0</v>
      </c>
      <c r="S681" s="9" t="s">
        <v>606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607</v>
      </c>
      <c r="D691" s="9" t="s">
        <v>1</v>
      </c>
      <c r="E691" s="9" t="s">
        <v>2</v>
      </c>
      <c r="F691" s="10">
        <v>0</v>
      </c>
      <c r="G691" s="9" t="s">
        <v>608</v>
      </c>
      <c r="J691" s="9" t="s">
        <v>1</v>
      </c>
      <c r="K691" s="9" t="s">
        <v>2</v>
      </c>
      <c r="L691" s="10">
        <v>0</v>
      </c>
      <c r="M691" s="9" t="s">
        <v>609</v>
      </c>
      <c r="P691" s="9" t="s">
        <v>1</v>
      </c>
      <c r="Q691" s="9" t="s">
        <v>2</v>
      </c>
      <c r="R691" s="10">
        <v>0</v>
      </c>
      <c r="S691" s="9" t="s">
        <v>610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236</v>
      </c>
      <c r="B1" s="166" t="s">
        <v>237</v>
      </c>
      <c r="C1" s="167" t="s">
        <v>43</v>
      </c>
      <c r="D1" s="163" t="s">
        <v>382</v>
      </c>
      <c r="E1" s="164" t="s">
        <v>383</v>
      </c>
      <c r="F1" s="164" t="s">
        <v>384</v>
      </c>
      <c r="G1" s="162" t="s">
        <v>633</v>
      </c>
      <c r="H1" s="4"/>
      <c r="I1" s="4"/>
      <c r="J1" s="3"/>
      <c r="K1" s="5"/>
    </row>
    <row r="2" spans="1:11" x14ac:dyDescent="0.35">
      <c r="A2" s="168" t="s">
        <v>3</v>
      </c>
      <c r="B2" s="168" t="s">
        <v>170</v>
      </c>
      <c r="C2" s="169" t="s">
        <v>26</v>
      </c>
      <c r="D2" s="161">
        <v>37</v>
      </c>
      <c r="E2" s="165">
        <v>6.3648648648648649</v>
      </c>
      <c r="F2" s="165">
        <v>5.5810810810810807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65</v>
      </c>
      <c r="C3" s="169" t="s">
        <v>22</v>
      </c>
      <c r="D3" s="161">
        <v>18</v>
      </c>
      <c r="E3" s="165">
        <v>6.1944444444444446</v>
      </c>
      <c r="F3" s="165">
        <v>5.2777777777777777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386</v>
      </c>
      <c r="C4" s="169" t="s">
        <v>239</v>
      </c>
      <c r="D4" s="161">
        <v>34</v>
      </c>
      <c r="E4" s="165">
        <v>6.2058823529411766</v>
      </c>
      <c r="F4" s="165">
        <v>4.9117647058823533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568</v>
      </c>
      <c r="C5" s="169" t="s">
        <v>151</v>
      </c>
      <c r="D5" s="161">
        <v>16</v>
      </c>
      <c r="E5" s="165">
        <v>6.0625</v>
      </c>
      <c r="F5" s="165">
        <v>4.78125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162</v>
      </c>
      <c r="C6" s="169" t="s">
        <v>7</v>
      </c>
      <c r="D6" s="161">
        <v>33</v>
      </c>
      <c r="E6" s="165">
        <v>5.9242424242424239</v>
      </c>
      <c r="F6" s="165">
        <v>5.0151515151515156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241</v>
      </c>
      <c r="C7" s="169" t="s">
        <v>134</v>
      </c>
      <c r="D7" s="161">
        <v>38</v>
      </c>
      <c r="E7" s="165">
        <v>6.4078947368421053</v>
      </c>
      <c r="F7" s="165">
        <v>5.2236842105263159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242</v>
      </c>
      <c r="C8" s="169" t="s">
        <v>4</v>
      </c>
      <c r="D8" s="161">
        <v>37</v>
      </c>
      <c r="E8" s="165">
        <v>6.256756756756757</v>
      </c>
      <c r="F8" s="165">
        <v>5.4189189189189193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244</v>
      </c>
      <c r="C9" s="169" t="s">
        <v>193</v>
      </c>
      <c r="D9" s="161">
        <v>20</v>
      </c>
      <c r="E9" s="165">
        <v>6.0250000000000004</v>
      </c>
      <c r="F9" s="165">
        <v>4.75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243</v>
      </c>
      <c r="C10" s="169" t="s">
        <v>245</v>
      </c>
      <c r="D10" s="161">
        <v>7</v>
      </c>
      <c r="E10" s="165">
        <v>6.2142857142857144</v>
      </c>
      <c r="F10" s="165">
        <v>4.0714285714285712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544</v>
      </c>
      <c r="C11" s="169" t="s">
        <v>247</v>
      </c>
      <c r="D11" s="161">
        <v>32</v>
      </c>
      <c r="E11" s="165">
        <v>6.078125</v>
      </c>
      <c r="F11" s="165">
        <v>4.765625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622</v>
      </c>
      <c r="C12" s="169" t="s">
        <v>247</v>
      </c>
      <c r="D12" s="161">
        <v>0</v>
      </c>
      <c r="E12" s="165">
        <v>0</v>
      </c>
      <c r="F12" s="165">
        <v>0</v>
      </c>
      <c r="G12" s="161" t="s">
        <v>0</v>
      </c>
      <c r="H12" s="98"/>
    </row>
    <row r="13" spans="1:11" x14ac:dyDescent="0.35">
      <c r="A13" s="168" t="s">
        <v>3</v>
      </c>
      <c r="B13" s="168" t="s">
        <v>387</v>
      </c>
      <c r="C13" s="169" t="s">
        <v>27</v>
      </c>
      <c r="D13" s="161">
        <v>9</v>
      </c>
      <c r="E13" s="165">
        <v>5.8888888888888893</v>
      </c>
      <c r="F13" s="165">
        <v>3.8333333333333335</v>
      </c>
      <c r="G13" s="161" t="s">
        <v>0</v>
      </c>
      <c r="H13" s="98"/>
    </row>
    <row r="14" spans="1:11" x14ac:dyDescent="0.35">
      <c r="A14" s="168" t="s">
        <v>3</v>
      </c>
      <c r="B14" s="168" t="s">
        <v>194</v>
      </c>
      <c r="C14" s="169" t="s">
        <v>8</v>
      </c>
      <c r="D14" s="161">
        <v>30</v>
      </c>
      <c r="E14" s="165">
        <v>6.0666666666666664</v>
      </c>
      <c r="F14" s="165">
        <v>5.05</v>
      </c>
      <c r="G14" s="161" t="s">
        <v>0</v>
      </c>
      <c r="H14" s="98"/>
    </row>
    <row r="15" spans="1:11" x14ac:dyDescent="0.35">
      <c r="A15" s="168" t="s">
        <v>3</v>
      </c>
      <c r="B15" s="168" t="s">
        <v>248</v>
      </c>
      <c r="C15" s="169" t="s">
        <v>51</v>
      </c>
      <c r="D15" s="161">
        <v>35</v>
      </c>
      <c r="E15" s="165">
        <v>6.2</v>
      </c>
      <c r="F15" s="165">
        <v>4.9142857142857146</v>
      </c>
      <c r="G15" s="161" t="s">
        <v>0</v>
      </c>
      <c r="H15" s="98"/>
    </row>
    <row r="16" spans="1:11" x14ac:dyDescent="0.35">
      <c r="A16" s="168" t="s">
        <v>6</v>
      </c>
      <c r="B16" s="168" t="s">
        <v>613</v>
      </c>
      <c r="C16" s="169" t="s">
        <v>26</v>
      </c>
      <c r="D16" s="161">
        <v>0</v>
      </c>
      <c r="E16" s="165">
        <v>0</v>
      </c>
      <c r="F16" s="165">
        <v>0</v>
      </c>
      <c r="G16" s="161" t="s">
        <v>0</v>
      </c>
      <c r="H16" s="98"/>
    </row>
    <row r="17" spans="1:10" x14ac:dyDescent="0.35">
      <c r="A17" s="168" t="s">
        <v>6</v>
      </c>
      <c r="B17" s="168" t="s">
        <v>128</v>
      </c>
      <c r="C17" s="169" t="s">
        <v>26</v>
      </c>
      <c r="D17" s="161">
        <v>22</v>
      </c>
      <c r="E17" s="165">
        <v>5.8181818181818183</v>
      </c>
      <c r="F17" s="165">
        <v>5.7727272727272725</v>
      </c>
      <c r="G17" s="161" t="s">
        <v>0</v>
      </c>
      <c r="H17" s="98"/>
    </row>
    <row r="18" spans="1:10" x14ac:dyDescent="0.35">
      <c r="A18" s="168" t="s">
        <v>6</v>
      </c>
      <c r="B18" s="168" t="s">
        <v>251</v>
      </c>
      <c r="C18" s="169" t="s">
        <v>26</v>
      </c>
      <c r="D18" s="161">
        <v>24</v>
      </c>
      <c r="E18" s="165">
        <v>6.0625</v>
      </c>
      <c r="F18" s="165">
        <v>6.395833333333333</v>
      </c>
      <c r="G18" s="161" t="s">
        <v>0</v>
      </c>
      <c r="H18" s="98"/>
    </row>
    <row r="19" spans="1:10" x14ac:dyDescent="0.35">
      <c r="A19" s="168" t="s">
        <v>6</v>
      </c>
      <c r="B19" s="168" t="s">
        <v>253</v>
      </c>
      <c r="C19" s="169" t="s">
        <v>22</v>
      </c>
      <c r="D19" s="161">
        <v>10</v>
      </c>
      <c r="E19" s="165">
        <v>5.65</v>
      </c>
      <c r="F19" s="165">
        <v>5.65</v>
      </c>
      <c r="G19" s="161" t="s">
        <v>0</v>
      </c>
      <c r="H19" s="98"/>
    </row>
    <row r="20" spans="1:10" x14ac:dyDescent="0.35">
      <c r="A20" s="168" t="s">
        <v>6</v>
      </c>
      <c r="B20" s="168" t="s">
        <v>254</v>
      </c>
      <c r="C20" s="169" t="s">
        <v>22</v>
      </c>
      <c r="D20" s="161">
        <v>10</v>
      </c>
      <c r="E20" s="165">
        <v>6.05</v>
      </c>
      <c r="F20" s="165">
        <v>5.95</v>
      </c>
      <c r="G20" s="161" t="s">
        <v>0</v>
      </c>
      <c r="H20" s="98"/>
    </row>
    <row r="21" spans="1:10" x14ac:dyDescent="0.35">
      <c r="A21" s="168" t="s">
        <v>6</v>
      </c>
      <c r="B21" s="168" t="s">
        <v>462</v>
      </c>
      <c r="C21" s="169" t="s">
        <v>22</v>
      </c>
      <c r="D21" s="161">
        <v>25</v>
      </c>
      <c r="E21" s="165">
        <v>5.84</v>
      </c>
      <c r="F21" s="165">
        <v>5.8</v>
      </c>
      <c r="G21" s="161" t="s">
        <v>0</v>
      </c>
      <c r="H21" s="98"/>
    </row>
    <row r="22" spans="1:10" x14ac:dyDescent="0.35">
      <c r="A22" s="168" t="s">
        <v>6</v>
      </c>
      <c r="B22" s="168" t="s">
        <v>561</v>
      </c>
      <c r="C22" s="169" t="s">
        <v>22</v>
      </c>
      <c r="D22" s="161">
        <v>6</v>
      </c>
      <c r="E22" s="165">
        <v>5.5</v>
      </c>
      <c r="F22" s="165">
        <v>5.333333333333333</v>
      </c>
      <c r="G22" s="161" t="s">
        <v>0</v>
      </c>
      <c r="H22" s="98"/>
    </row>
    <row r="23" spans="1:10" x14ac:dyDescent="0.35">
      <c r="A23" s="168" t="s">
        <v>6</v>
      </c>
      <c r="B23" s="168" t="s">
        <v>395</v>
      </c>
      <c r="C23" s="169" t="s">
        <v>22</v>
      </c>
      <c r="D23" s="161">
        <v>14</v>
      </c>
      <c r="E23" s="165">
        <v>5.7857142857142856</v>
      </c>
      <c r="F23" s="165">
        <v>5.9285714285714288</v>
      </c>
      <c r="G23" s="161" t="s">
        <v>0</v>
      </c>
      <c r="H23" s="98"/>
    </row>
    <row r="24" spans="1:10" x14ac:dyDescent="0.35">
      <c r="A24" s="168" t="s">
        <v>6</v>
      </c>
      <c r="B24" s="168" t="s">
        <v>256</v>
      </c>
      <c r="C24" s="169" t="s">
        <v>22</v>
      </c>
      <c r="D24" s="161">
        <v>8</v>
      </c>
      <c r="E24" s="165">
        <v>5.625</v>
      </c>
      <c r="F24" s="165">
        <v>5.4375</v>
      </c>
      <c r="G24" s="161" t="s">
        <v>0</v>
      </c>
      <c r="H24" s="98"/>
    </row>
    <row r="25" spans="1:10" ht="18" x14ac:dyDescent="0.4">
      <c r="A25" s="168" t="s">
        <v>6</v>
      </c>
      <c r="B25" s="168" t="s">
        <v>222</v>
      </c>
      <c r="C25" s="169" t="s">
        <v>22</v>
      </c>
      <c r="D25" s="161">
        <v>31</v>
      </c>
      <c r="E25" s="165">
        <v>6</v>
      </c>
      <c r="F25" s="165">
        <v>6</v>
      </c>
      <c r="G25" s="161" t="s">
        <v>0</v>
      </c>
      <c r="H25" s="98"/>
      <c r="J25" s="7"/>
    </row>
    <row r="26" spans="1:10" x14ac:dyDescent="0.35">
      <c r="A26" s="168" t="s">
        <v>6</v>
      </c>
      <c r="B26" s="168" t="s">
        <v>388</v>
      </c>
      <c r="C26" s="169" t="s">
        <v>22</v>
      </c>
      <c r="D26" s="161">
        <v>18</v>
      </c>
      <c r="E26" s="165">
        <v>5.9444444444444446</v>
      </c>
      <c r="F26" s="165">
        <v>5.8611111111111107</v>
      </c>
      <c r="G26" s="161" t="s">
        <v>0</v>
      </c>
      <c r="H26" s="98"/>
    </row>
    <row r="27" spans="1:10" x14ac:dyDescent="0.35">
      <c r="A27" s="168" t="s">
        <v>6</v>
      </c>
      <c r="B27" s="170" t="s">
        <v>259</v>
      </c>
      <c r="C27" s="169" t="s">
        <v>150</v>
      </c>
      <c r="D27" s="161">
        <v>11</v>
      </c>
      <c r="E27" s="165">
        <v>5.8181818181818183</v>
      </c>
      <c r="F27" s="165">
        <v>5.5909090909090908</v>
      </c>
      <c r="G27" s="161" t="s">
        <v>0</v>
      </c>
      <c r="H27" s="98"/>
    </row>
    <row r="28" spans="1:10" x14ac:dyDescent="0.35">
      <c r="A28" s="168" t="s">
        <v>6</v>
      </c>
      <c r="B28" s="168" t="s">
        <v>469</v>
      </c>
      <c r="C28" s="169" t="s">
        <v>150</v>
      </c>
      <c r="D28" s="161">
        <v>17</v>
      </c>
      <c r="E28" s="165">
        <v>5.8235294117647056</v>
      </c>
      <c r="F28" s="165">
        <v>6.0882352941176467</v>
      </c>
      <c r="G28" s="161" t="s">
        <v>0</v>
      </c>
      <c r="H28" s="98"/>
    </row>
    <row r="29" spans="1:10" x14ac:dyDescent="0.35">
      <c r="A29" s="168" t="s">
        <v>6</v>
      </c>
      <c r="B29" s="168" t="s">
        <v>573</v>
      </c>
      <c r="C29" s="169" t="s">
        <v>150</v>
      </c>
      <c r="D29" s="161">
        <v>0</v>
      </c>
      <c r="E29" s="165">
        <v>0</v>
      </c>
      <c r="F29" s="165">
        <v>0</v>
      </c>
      <c r="G29" s="161" t="s">
        <v>0</v>
      </c>
      <c r="H29" s="98"/>
    </row>
    <row r="30" spans="1:10" x14ac:dyDescent="0.35">
      <c r="A30" s="169" t="s">
        <v>6</v>
      </c>
      <c r="B30" s="169" t="s">
        <v>513</v>
      </c>
      <c r="C30" s="169" t="s">
        <v>150</v>
      </c>
      <c r="D30" s="161">
        <v>16</v>
      </c>
      <c r="E30" s="165">
        <v>5.625</v>
      </c>
      <c r="F30" s="165">
        <v>5.71875</v>
      </c>
      <c r="G30" s="161" t="s">
        <v>0</v>
      </c>
      <c r="H30" s="98"/>
    </row>
    <row r="31" spans="1:10" x14ac:dyDescent="0.35">
      <c r="A31" s="168" t="s">
        <v>6</v>
      </c>
      <c r="B31" s="168" t="s">
        <v>532</v>
      </c>
      <c r="C31" s="169" t="s">
        <v>150</v>
      </c>
      <c r="D31" s="161">
        <v>22</v>
      </c>
      <c r="E31" s="165">
        <v>5.7727272727272725</v>
      </c>
      <c r="F31" s="165">
        <v>5.6363636363636367</v>
      </c>
      <c r="G31" s="161" t="s">
        <v>0</v>
      </c>
      <c r="H31" s="98"/>
    </row>
    <row r="32" spans="1:10" x14ac:dyDescent="0.35">
      <c r="A32" s="168" t="s">
        <v>6</v>
      </c>
      <c r="B32" s="168" t="s">
        <v>260</v>
      </c>
      <c r="C32" s="169" t="s">
        <v>192</v>
      </c>
      <c r="D32" s="161">
        <v>0</v>
      </c>
      <c r="E32" s="165">
        <v>0</v>
      </c>
      <c r="F32" s="165">
        <v>0</v>
      </c>
      <c r="G32" s="161" t="s">
        <v>0</v>
      </c>
      <c r="H32" s="98"/>
    </row>
    <row r="33" spans="1:8" x14ac:dyDescent="0.35">
      <c r="A33" s="168" t="s">
        <v>6</v>
      </c>
      <c r="B33" s="168" t="s">
        <v>227</v>
      </c>
      <c r="C33" s="169" t="s">
        <v>192</v>
      </c>
      <c r="D33" s="161">
        <v>16</v>
      </c>
      <c r="E33" s="165">
        <v>6.0625</v>
      </c>
      <c r="F33" s="165">
        <v>6.3125</v>
      </c>
      <c r="G33" s="161" t="s">
        <v>0</v>
      </c>
      <c r="H33" s="98"/>
    </row>
    <row r="34" spans="1:8" x14ac:dyDescent="0.35">
      <c r="A34" s="168" t="s">
        <v>6</v>
      </c>
      <c r="B34" s="168" t="s">
        <v>263</v>
      </c>
      <c r="C34" s="169" t="s">
        <v>192</v>
      </c>
      <c r="D34" s="161">
        <v>26</v>
      </c>
      <c r="E34" s="165">
        <v>6.0576923076923075</v>
      </c>
      <c r="F34" s="165">
        <v>6.115384615384615</v>
      </c>
      <c r="G34" s="161" t="s">
        <v>0</v>
      </c>
      <c r="H34" s="98"/>
    </row>
    <row r="35" spans="1:8" x14ac:dyDescent="0.35">
      <c r="A35" s="168" t="s">
        <v>6</v>
      </c>
      <c r="B35" s="168" t="s">
        <v>264</v>
      </c>
      <c r="C35" s="169" t="s">
        <v>192</v>
      </c>
      <c r="D35" s="161">
        <v>14</v>
      </c>
      <c r="E35" s="165">
        <v>5.9642857142857144</v>
      </c>
      <c r="F35" s="165">
        <v>5.8928571428571432</v>
      </c>
      <c r="G35" s="161" t="s">
        <v>0</v>
      </c>
      <c r="H35" s="98"/>
    </row>
    <row r="36" spans="1:8" x14ac:dyDescent="0.35">
      <c r="A36" s="168" t="s">
        <v>6</v>
      </c>
      <c r="B36" s="168" t="s">
        <v>68</v>
      </c>
      <c r="C36" s="169" t="s">
        <v>192</v>
      </c>
      <c r="D36" s="161">
        <v>27</v>
      </c>
      <c r="E36" s="165">
        <v>6.0185185185185182</v>
      </c>
      <c r="F36" s="165">
        <v>6.2222222222222223</v>
      </c>
      <c r="G36" s="161" t="s">
        <v>0</v>
      </c>
      <c r="H36" s="98"/>
    </row>
    <row r="37" spans="1:8" x14ac:dyDescent="0.35">
      <c r="A37" s="168" t="s">
        <v>6</v>
      </c>
      <c r="B37" s="168" t="s">
        <v>390</v>
      </c>
      <c r="C37" s="169" t="s">
        <v>239</v>
      </c>
      <c r="D37" s="161">
        <v>27</v>
      </c>
      <c r="E37" s="165">
        <v>5.7222222222222223</v>
      </c>
      <c r="F37" s="165">
        <v>5.6481481481481479</v>
      </c>
      <c r="G37" s="161" t="s">
        <v>0</v>
      </c>
      <c r="H37" s="98"/>
    </row>
    <row r="38" spans="1:8" x14ac:dyDescent="0.35">
      <c r="A38" s="168" t="s">
        <v>6</v>
      </c>
      <c r="B38" s="168" t="s">
        <v>391</v>
      </c>
      <c r="C38" s="169" t="s">
        <v>239</v>
      </c>
      <c r="D38" s="161">
        <v>8</v>
      </c>
      <c r="E38" s="165">
        <v>5.5625</v>
      </c>
      <c r="F38" s="165">
        <v>5.375</v>
      </c>
      <c r="G38" s="161" t="s">
        <v>0</v>
      </c>
      <c r="H38" s="98"/>
    </row>
    <row r="39" spans="1:8" x14ac:dyDescent="0.35">
      <c r="A39" s="168" t="s">
        <v>6</v>
      </c>
      <c r="B39" s="168" t="s">
        <v>515</v>
      </c>
      <c r="C39" s="169" t="s">
        <v>239</v>
      </c>
      <c r="D39" s="161">
        <v>7</v>
      </c>
      <c r="E39" s="165">
        <v>5.7142857142857144</v>
      </c>
      <c r="F39" s="165">
        <v>5.6428571428571432</v>
      </c>
      <c r="G39" s="161" t="s">
        <v>0</v>
      </c>
      <c r="H39" s="98"/>
    </row>
    <row r="40" spans="1:8" x14ac:dyDescent="0.35">
      <c r="A40" s="168" t="s">
        <v>6</v>
      </c>
      <c r="B40" s="168" t="s">
        <v>542</v>
      </c>
      <c r="C40" s="169" t="s">
        <v>239</v>
      </c>
      <c r="D40" s="161">
        <v>23</v>
      </c>
      <c r="E40" s="165">
        <v>5.7173913043478262</v>
      </c>
      <c r="F40" s="165">
        <v>5.6739130434782608</v>
      </c>
      <c r="G40" s="161" t="s">
        <v>0</v>
      </c>
      <c r="H40" s="98"/>
    </row>
    <row r="41" spans="1:8" x14ac:dyDescent="0.35">
      <c r="A41" s="168" t="s">
        <v>6</v>
      </c>
      <c r="B41" s="168" t="s">
        <v>392</v>
      </c>
      <c r="C41" s="169" t="s">
        <v>239</v>
      </c>
      <c r="D41" s="161">
        <v>11</v>
      </c>
      <c r="E41" s="165">
        <v>5.7727272727272725</v>
      </c>
      <c r="F41" s="165">
        <v>6</v>
      </c>
      <c r="G41" s="161" t="s">
        <v>0</v>
      </c>
      <c r="H41" s="98"/>
    </row>
    <row r="42" spans="1:8" x14ac:dyDescent="0.35">
      <c r="A42" s="168" t="s">
        <v>6</v>
      </c>
      <c r="B42" s="168" t="s">
        <v>257</v>
      </c>
      <c r="C42" s="169" t="s">
        <v>239</v>
      </c>
      <c r="D42" s="161">
        <v>34</v>
      </c>
      <c r="E42" s="165">
        <v>5.8382352941176467</v>
      </c>
      <c r="F42" s="165">
        <v>5.867647058823529</v>
      </c>
      <c r="G42" s="161" t="s">
        <v>0</v>
      </c>
      <c r="H42" s="98"/>
    </row>
    <row r="43" spans="1:8" x14ac:dyDescent="0.35">
      <c r="A43" s="168" t="s">
        <v>6</v>
      </c>
      <c r="B43" s="168" t="s">
        <v>596</v>
      </c>
      <c r="C43" s="169" t="s">
        <v>9</v>
      </c>
      <c r="D43" s="161">
        <v>4</v>
      </c>
      <c r="E43" s="165">
        <v>5.75</v>
      </c>
      <c r="F43" s="165">
        <v>5.75</v>
      </c>
      <c r="G43" s="161" t="s">
        <v>0</v>
      </c>
      <c r="H43" s="98"/>
    </row>
    <row r="44" spans="1:8" x14ac:dyDescent="0.35">
      <c r="A44" s="168" t="s">
        <v>6</v>
      </c>
      <c r="B44" s="168" t="s">
        <v>174</v>
      </c>
      <c r="C44" s="169" t="s">
        <v>9</v>
      </c>
      <c r="D44" s="161">
        <v>24</v>
      </c>
      <c r="E44" s="165">
        <v>5.75</v>
      </c>
      <c r="F44" s="165">
        <v>5.75</v>
      </c>
      <c r="G44" s="161" t="s">
        <v>0</v>
      </c>
      <c r="H44" s="98"/>
    </row>
    <row r="45" spans="1:8" x14ac:dyDescent="0.35">
      <c r="A45" s="168" t="s">
        <v>6</v>
      </c>
      <c r="B45" s="168" t="s">
        <v>135</v>
      </c>
      <c r="C45" s="169" t="s">
        <v>9</v>
      </c>
      <c r="D45" s="161">
        <v>36</v>
      </c>
      <c r="E45" s="165">
        <v>5.9861111111111107</v>
      </c>
      <c r="F45" s="165">
        <v>5.9722222222222223</v>
      </c>
      <c r="G45" s="161" t="s">
        <v>0</v>
      </c>
      <c r="H45" s="98"/>
    </row>
    <row r="46" spans="1:8" x14ac:dyDescent="0.35">
      <c r="A46" s="168" t="s">
        <v>6</v>
      </c>
      <c r="B46" s="168" t="s">
        <v>393</v>
      </c>
      <c r="C46" s="169" t="s">
        <v>9</v>
      </c>
      <c r="D46" s="161">
        <v>12</v>
      </c>
      <c r="E46" s="165">
        <v>5.958333333333333</v>
      </c>
      <c r="F46" s="165">
        <v>5.958333333333333</v>
      </c>
      <c r="G46" s="161" t="s">
        <v>0</v>
      </c>
      <c r="H46" s="98"/>
    </row>
    <row r="47" spans="1:8" x14ac:dyDescent="0.35">
      <c r="A47" s="169" t="s">
        <v>6</v>
      </c>
      <c r="B47" s="169" t="s">
        <v>219</v>
      </c>
      <c r="C47" s="169" t="s">
        <v>9</v>
      </c>
      <c r="D47" s="161">
        <v>25</v>
      </c>
      <c r="E47" s="165">
        <v>5.92</v>
      </c>
      <c r="F47" s="165">
        <v>6.24</v>
      </c>
      <c r="G47" s="161" t="s">
        <v>0</v>
      </c>
      <c r="H47" s="98"/>
    </row>
    <row r="48" spans="1:8" x14ac:dyDescent="0.35">
      <c r="A48" s="168" t="s">
        <v>6</v>
      </c>
      <c r="B48" s="168" t="s">
        <v>507</v>
      </c>
      <c r="C48" s="169" t="s">
        <v>9</v>
      </c>
      <c r="D48" s="161">
        <v>2</v>
      </c>
      <c r="E48" s="165">
        <v>6</v>
      </c>
      <c r="F48" s="165">
        <v>6</v>
      </c>
      <c r="G48" s="161" t="s">
        <v>0</v>
      </c>
      <c r="H48" s="98"/>
    </row>
    <row r="49" spans="1:8" x14ac:dyDescent="0.35">
      <c r="A49" s="168" t="s">
        <v>6</v>
      </c>
      <c r="B49" s="168" t="s">
        <v>516</v>
      </c>
      <c r="C49" s="169" t="s">
        <v>9</v>
      </c>
      <c r="D49" s="161">
        <v>1</v>
      </c>
      <c r="E49" s="165">
        <v>6</v>
      </c>
      <c r="F49" s="165">
        <v>6</v>
      </c>
      <c r="G49" s="161" t="s">
        <v>0</v>
      </c>
      <c r="H49" s="98"/>
    </row>
    <row r="50" spans="1:8" x14ac:dyDescent="0.35">
      <c r="A50" s="168" t="s">
        <v>6</v>
      </c>
      <c r="B50" s="168" t="s">
        <v>267</v>
      </c>
      <c r="C50" s="169" t="s">
        <v>9</v>
      </c>
      <c r="D50" s="161">
        <v>23</v>
      </c>
      <c r="E50" s="165">
        <v>6.0217391304347823</v>
      </c>
      <c r="F50" s="165">
        <v>5.9347826086956523</v>
      </c>
      <c r="G50" s="161" t="s">
        <v>0</v>
      </c>
      <c r="H50" s="98"/>
    </row>
    <row r="51" spans="1:8" x14ac:dyDescent="0.35">
      <c r="A51" s="168" t="s">
        <v>6</v>
      </c>
      <c r="B51" s="168" t="s">
        <v>614</v>
      </c>
      <c r="C51" s="169" t="s">
        <v>151</v>
      </c>
      <c r="D51" s="161">
        <v>0</v>
      </c>
      <c r="E51" s="165">
        <v>0</v>
      </c>
      <c r="F51" s="165">
        <v>0</v>
      </c>
      <c r="G51" s="161" t="s">
        <v>0</v>
      </c>
      <c r="H51" s="98"/>
    </row>
    <row r="52" spans="1:8" x14ac:dyDescent="0.35">
      <c r="A52" s="168" t="s">
        <v>6</v>
      </c>
      <c r="B52" s="168" t="s">
        <v>306</v>
      </c>
      <c r="C52" s="169" t="s">
        <v>151</v>
      </c>
      <c r="D52" s="161">
        <v>31</v>
      </c>
      <c r="E52" s="165">
        <v>5.870967741935484</v>
      </c>
      <c r="F52" s="165">
        <v>5.806451612903226</v>
      </c>
      <c r="G52" s="161" t="s">
        <v>0</v>
      </c>
      <c r="H52" s="98"/>
    </row>
    <row r="53" spans="1:8" x14ac:dyDescent="0.35">
      <c r="A53" s="168" t="s">
        <v>6</v>
      </c>
      <c r="B53" s="168" t="s">
        <v>273</v>
      </c>
      <c r="C53" s="169" t="s">
        <v>151</v>
      </c>
      <c r="D53" s="161">
        <v>10</v>
      </c>
      <c r="E53" s="165">
        <v>5.6</v>
      </c>
      <c r="F53" s="165">
        <v>5.35</v>
      </c>
      <c r="G53" s="161" t="s">
        <v>0</v>
      </c>
      <c r="H53" s="98"/>
    </row>
    <row r="54" spans="1:8" x14ac:dyDescent="0.35">
      <c r="A54" s="168" t="s">
        <v>6</v>
      </c>
      <c r="B54" s="168" t="s">
        <v>615</v>
      </c>
      <c r="C54" s="169" t="s">
        <v>151</v>
      </c>
      <c r="D54" s="161">
        <v>2</v>
      </c>
      <c r="E54" s="165">
        <v>6</v>
      </c>
      <c r="F54" s="165">
        <v>6</v>
      </c>
      <c r="G54" s="161" t="s">
        <v>0</v>
      </c>
      <c r="H54" s="98"/>
    </row>
    <row r="55" spans="1:8" x14ac:dyDescent="0.35">
      <c r="A55" s="168" t="s">
        <v>6</v>
      </c>
      <c r="B55" s="168" t="s">
        <v>274</v>
      </c>
      <c r="C55" s="169" t="s">
        <v>151</v>
      </c>
      <c r="D55" s="161">
        <v>13</v>
      </c>
      <c r="E55" s="165">
        <v>5.8076923076923075</v>
      </c>
      <c r="F55" s="165">
        <v>5.6538461538461542</v>
      </c>
      <c r="G55" s="161" t="s">
        <v>0</v>
      </c>
      <c r="H55" s="98"/>
    </row>
    <row r="56" spans="1:8" x14ac:dyDescent="0.35">
      <c r="A56" s="168" t="s">
        <v>6</v>
      </c>
      <c r="B56" s="168" t="s">
        <v>593</v>
      </c>
      <c r="C56" s="169" t="s">
        <v>151</v>
      </c>
      <c r="D56" s="161">
        <v>2</v>
      </c>
      <c r="E56" s="165">
        <v>6</v>
      </c>
      <c r="F56" s="165">
        <v>6</v>
      </c>
      <c r="G56" s="161" t="s">
        <v>0</v>
      </c>
      <c r="H56" s="98"/>
    </row>
    <row r="57" spans="1:8" x14ac:dyDescent="0.35">
      <c r="A57" s="168" t="s">
        <v>6</v>
      </c>
      <c r="B57" s="168" t="s">
        <v>623</v>
      </c>
      <c r="C57" s="169" t="s">
        <v>7</v>
      </c>
      <c r="D57" s="161">
        <v>1</v>
      </c>
      <c r="E57" s="165">
        <v>6</v>
      </c>
      <c r="F57" s="165">
        <v>6</v>
      </c>
      <c r="G57" s="161" t="s">
        <v>0</v>
      </c>
      <c r="H57" s="98"/>
    </row>
    <row r="58" spans="1:8" x14ac:dyDescent="0.35">
      <c r="A58" s="168" t="s">
        <v>6</v>
      </c>
      <c r="B58" s="168" t="s">
        <v>54</v>
      </c>
      <c r="C58" s="169" t="s">
        <v>7</v>
      </c>
      <c r="D58" s="161">
        <v>5</v>
      </c>
      <c r="E58" s="165">
        <v>6</v>
      </c>
      <c r="F58" s="165">
        <v>6</v>
      </c>
      <c r="G58" s="161" t="s">
        <v>0</v>
      </c>
      <c r="H58" s="98"/>
    </row>
    <row r="59" spans="1:8" x14ac:dyDescent="0.35">
      <c r="A59" s="168" t="s">
        <v>6</v>
      </c>
      <c r="B59" s="168" t="s">
        <v>44</v>
      </c>
      <c r="C59" s="169" t="s">
        <v>7</v>
      </c>
      <c r="D59" s="161">
        <v>8</v>
      </c>
      <c r="E59" s="165">
        <v>6.125</v>
      </c>
      <c r="F59" s="165">
        <v>6.0625</v>
      </c>
      <c r="G59" s="161" t="s">
        <v>0</v>
      </c>
      <c r="H59" s="98"/>
    </row>
    <row r="60" spans="1:8" x14ac:dyDescent="0.35">
      <c r="A60" s="168" t="s">
        <v>6</v>
      </c>
      <c r="B60" s="168" t="s">
        <v>171</v>
      </c>
      <c r="C60" s="169" t="s">
        <v>7</v>
      </c>
      <c r="D60" s="161">
        <v>35</v>
      </c>
      <c r="E60" s="165">
        <v>6.6</v>
      </c>
      <c r="F60" s="165">
        <v>7.1571428571428575</v>
      </c>
      <c r="G60" s="161" t="s">
        <v>0</v>
      </c>
      <c r="H60" s="98"/>
    </row>
    <row r="61" spans="1:8" x14ac:dyDescent="0.35">
      <c r="A61" s="168" t="s">
        <v>6</v>
      </c>
      <c r="B61" s="168" t="s">
        <v>277</v>
      </c>
      <c r="C61" s="169" t="s">
        <v>20</v>
      </c>
      <c r="D61" s="161">
        <v>9</v>
      </c>
      <c r="E61" s="165">
        <v>5.9444444444444446</v>
      </c>
      <c r="F61" s="165">
        <v>6.5555555555555554</v>
      </c>
      <c r="G61" s="161" t="s">
        <v>0</v>
      </c>
      <c r="H61" s="98"/>
    </row>
    <row r="62" spans="1:8" x14ac:dyDescent="0.35">
      <c r="A62" s="168" t="s">
        <v>6</v>
      </c>
      <c r="B62" s="168" t="s">
        <v>255</v>
      </c>
      <c r="C62" s="169" t="s">
        <v>20</v>
      </c>
      <c r="D62" s="161">
        <v>16</v>
      </c>
      <c r="E62" s="165">
        <v>6.09375</v>
      </c>
      <c r="F62" s="165">
        <v>6.1875</v>
      </c>
      <c r="G62" s="161" t="s">
        <v>0</v>
      </c>
      <c r="H62" s="98"/>
    </row>
    <row r="63" spans="1:8" x14ac:dyDescent="0.35">
      <c r="A63" s="168" t="s">
        <v>6</v>
      </c>
      <c r="B63" s="168" t="s">
        <v>59</v>
      </c>
      <c r="C63" s="169" t="s">
        <v>20</v>
      </c>
      <c r="D63" s="161">
        <v>37</v>
      </c>
      <c r="E63" s="165">
        <v>6.1351351351351351</v>
      </c>
      <c r="F63" s="165">
        <v>6.243243243243243</v>
      </c>
      <c r="G63" s="161" t="s">
        <v>0</v>
      </c>
      <c r="H63" s="98"/>
    </row>
    <row r="64" spans="1:8" x14ac:dyDescent="0.35">
      <c r="A64" s="168" t="s">
        <v>6</v>
      </c>
      <c r="B64" s="168" t="s">
        <v>233</v>
      </c>
      <c r="C64" s="169" t="s">
        <v>20</v>
      </c>
      <c r="D64" s="161">
        <v>35</v>
      </c>
      <c r="E64" s="165">
        <v>6.0142857142857142</v>
      </c>
      <c r="F64" s="165">
        <v>6.0428571428571427</v>
      </c>
      <c r="G64" s="161" t="s">
        <v>0</v>
      </c>
      <c r="H64" s="98"/>
    </row>
    <row r="65" spans="1:8" x14ac:dyDescent="0.35">
      <c r="A65" s="168" t="s">
        <v>6</v>
      </c>
      <c r="B65" s="168" t="s">
        <v>279</v>
      </c>
      <c r="C65" s="169" t="s">
        <v>10</v>
      </c>
      <c r="D65" s="161">
        <v>0</v>
      </c>
      <c r="E65" s="165">
        <v>0</v>
      </c>
      <c r="F65" s="165">
        <v>0</v>
      </c>
      <c r="G65" s="161" t="s">
        <v>0</v>
      </c>
      <c r="H65" s="98"/>
    </row>
    <row r="66" spans="1:8" x14ac:dyDescent="0.35">
      <c r="A66" s="168" t="s">
        <v>6</v>
      </c>
      <c r="B66" s="168" t="s">
        <v>280</v>
      </c>
      <c r="C66" s="169" t="s">
        <v>10</v>
      </c>
      <c r="D66" s="161">
        <v>2</v>
      </c>
      <c r="E66" s="165">
        <v>5.5</v>
      </c>
      <c r="F66" s="165">
        <v>5.5</v>
      </c>
      <c r="G66" s="161" t="s">
        <v>0</v>
      </c>
      <c r="H66" s="98"/>
    </row>
    <row r="67" spans="1:8" x14ac:dyDescent="0.35">
      <c r="A67" s="168" t="s">
        <v>6</v>
      </c>
      <c r="B67" s="168" t="s">
        <v>48</v>
      </c>
      <c r="C67" s="169" t="s">
        <v>10</v>
      </c>
      <c r="D67" s="161">
        <v>17</v>
      </c>
      <c r="E67" s="165">
        <v>5.7941176470588234</v>
      </c>
      <c r="F67" s="165">
        <v>5.7352941176470589</v>
      </c>
      <c r="G67" s="161" t="s">
        <v>0</v>
      </c>
      <c r="H67" s="98"/>
    </row>
    <row r="68" spans="1:8" x14ac:dyDescent="0.35">
      <c r="A68" s="168" t="s">
        <v>6</v>
      </c>
      <c r="B68" s="168" t="s">
        <v>281</v>
      </c>
      <c r="C68" s="169" t="s">
        <v>10</v>
      </c>
      <c r="D68" s="161">
        <v>10</v>
      </c>
      <c r="E68" s="165">
        <v>5.85</v>
      </c>
      <c r="F68" s="165">
        <v>5.75</v>
      </c>
      <c r="G68" s="161" t="s">
        <v>0</v>
      </c>
      <c r="H68" s="98"/>
    </row>
    <row r="69" spans="1:8" x14ac:dyDescent="0.35">
      <c r="A69" s="168" t="s">
        <v>6</v>
      </c>
      <c r="B69" s="168" t="s">
        <v>282</v>
      </c>
      <c r="C69" s="169" t="s">
        <v>10</v>
      </c>
      <c r="D69" s="161">
        <v>24</v>
      </c>
      <c r="E69" s="165">
        <v>5.854166666666667</v>
      </c>
      <c r="F69" s="165">
        <v>5.8125</v>
      </c>
      <c r="G69" s="161" t="s">
        <v>0</v>
      </c>
      <c r="H69" s="98"/>
    </row>
    <row r="70" spans="1:8" x14ac:dyDescent="0.35">
      <c r="A70" s="168" t="s">
        <v>6</v>
      </c>
      <c r="B70" s="168" t="s">
        <v>286</v>
      </c>
      <c r="C70" s="169" t="s">
        <v>134</v>
      </c>
      <c r="D70" s="161">
        <v>21</v>
      </c>
      <c r="E70" s="165">
        <v>5.833333333333333</v>
      </c>
      <c r="F70" s="165">
        <v>5.6428571428571432</v>
      </c>
      <c r="G70" s="161" t="s">
        <v>0</v>
      </c>
      <c r="H70" s="98"/>
    </row>
    <row r="71" spans="1:8" x14ac:dyDescent="0.35">
      <c r="A71" s="168" t="s">
        <v>6</v>
      </c>
      <c r="B71" s="168" t="s">
        <v>287</v>
      </c>
      <c r="C71" s="169" t="s">
        <v>134</v>
      </c>
      <c r="D71" s="161">
        <v>5</v>
      </c>
      <c r="E71" s="165">
        <v>5.8</v>
      </c>
      <c r="F71" s="165">
        <v>5.7</v>
      </c>
      <c r="G71" s="161" t="s">
        <v>0</v>
      </c>
      <c r="H71" s="98"/>
    </row>
    <row r="72" spans="1:8" x14ac:dyDescent="0.35">
      <c r="A72" s="168" t="s">
        <v>6</v>
      </c>
      <c r="B72" s="168" t="s">
        <v>397</v>
      </c>
      <c r="C72" s="169" t="s">
        <v>134</v>
      </c>
      <c r="D72" s="161">
        <v>9</v>
      </c>
      <c r="E72" s="165">
        <v>5.5</v>
      </c>
      <c r="F72" s="165">
        <v>5.5</v>
      </c>
      <c r="G72" s="161" t="s">
        <v>0</v>
      </c>
      <c r="H72" s="98"/>
    </row>
    <row r="73" spans="1:8" x14ac:dyDescent="0.35">
      <c r="A73" s="168" t="s">
        <v>6</v>
      </c>
      <c r="B73" s="168" t="s">
        <v>470</v>
      </c>
      <c r="C73" s="169" t="s">
        <v>134</v>
      </c>
      <c r="D73" s="161">
        <v>1</v>
      </c>
      <c r="E73" s="165">
        <v>5</v>
      </c>
      <c r="F73" s="165">
        <v>5</v>
      </c>
      <c r="G73" s="161" t="s">
        <v>0</v>
      </c>
      <c r="H73" s="98"/>
    </row>
    <row r="74" spans="1:8" x14ac:dyDescent="0.35">
      <c r="A74" s="168" t="s">
        <v>6</v>
      </c>
      <c r="B74" s="168" t="s">
        <v>488</v>
      </c>
      <c r="C74" s="169" t="s">
        <v>134</v>
      </c>
      <c r="D74" s="161">
        <v>19</v>
      </c>
      <c r="E74" s="165">
        <v>5.6842105263157894</v>
      </c>
      <c r="F74" s="165">
        <v>5.7631578947368425</v>
      </c>
      <c r="G74" s="161" t="s">
        <v>0</v>
      </c>
      <c r="H74" s="98"/>
    </row>
    <row r="75" spans="1:8" x14ac:dyDescent="0.35">
      <c r="A75" s="169" t="s">
        <v>6</v>
      </c>
      <c r="B75" s="169" t="s">
        <v>288</v>
      </c>
      <c r="C75" s="169" t="s">
        <v>134</v>
      </c>
      <c r="D75" s="161">
        <v>36</v>
      </c>
      <c r="E75" s="165">
        <v>6</v>
      </c>
      <c r="F75" s="165">
        <v>6.0138888888888893</v>
      </c>
      <c r="G75" s="161" t="s">
        <v>0</v>
      </c>
      <c r="H75" s="98"/>
    </row>
    <row r="76" spans="1:8" x14ac:dyDescent="0.35">
      <c r="A76" s="168" t="s">
        <v>6</v>
      </c>
      <c r="B76" s="168" t="s">
        <v>463</v>
      </c>
      <c r="C76" s="169" t="s">
        <v>4</v>
      </c>
      <c r="D76" s="161">
        <v>17</v>
      </c>
      <c r="E76" s="165">
        <v>5.9411764705882355</v>
      </c>
      <c r="F76" s="165">
        <v>6.2058823529411766</v>
      </c>
      <c r="G76" s="161" t="s">
        <v>0</v>
      </c>
      <c r="H76" s="98"/>
    </row>
    <row r="77" spans="1:8" x14ac:dyDescent="0.35">
      <c r="A77" s="168" t="s">
        <v>6</v>
      </c>
      <c r="B77" s="168" t="s">
        <v>289</v>
      </c>
      <c r="C77" s="169" t="s">
        <v>4</v>
      </c>
      <c r="D77" s="161">
        <v>31</v>
      </c>
      <c r="E77" s="165">
        <v>5.967741935483871</v>
      </c>
      <c r="F77" s="165">
        <v>6.0483870967741939</v>
      </c>
      <c r="G77" s="161" t="s">
        <v>0</v>
      </c>
      <c r="H77" s="98"/>
    </row>
    <row r="78" spans="1:8" x14ac:dyDescent="0.35">
      <c r="A78" s="168" t="s">
        <v>6</v>
      </c>
      <c r="B78" s="168" t="s">
        <v>271</v>
      </c>
      <c r="C78" s="169" t="s">
        <v>4</v>
      </c>
      <c r="D78" s="161">
        <v>24</v>
      </c>
      <c r="E78" s="165">
        <v>5.75</v>
      </c>
      <c r="F78" s="165">
        <v>5.854166666666667</v>
      </c>
      <c r="G78" s="161" t="s">
        <v>0</v>
      </c>
      <c r="H78" s="98"/>
    </row>
    <row r="79" spans="1:8" x14ac:dyDescent="0.35">
      <c r="A79" s="168" t="s">
        <v>6</v>
      </c>
      <c r="B79" s="168" t="s">
        <v>398</v>
      </c>
      <c r="C79" s="169" t="s">
        <v>4</v>
      </c>
      <c r="D79" s="161">
        <v>14</v>
      </c>
      <c r="E79" s="165">
        <v>5.6428571428571432</v>
      </c>
      <c r="F79" s="165">
        <v>5.6428571428571432</v>
      </c>
      <c r="G79" s="161" t="s">
        <v>0</v>
      </c>
      <c r="H79" s="98"/>
    </row>
    <row r="80" spans="1:8" x14ac:dyDescent="0.35">
      <c r="A80" s="168" t="s">
        <v>6</v>
      </c>
      <c r="B80" s="168" t="s">
        <v>187</v>
      </c>
      <c r="C80" s="169" t="s">
        <v>4</v>
      </c>
      <c r="D80" s="161">
        <v>29</v>
      </c>
      <c r="E80" s="165">
        <v>5.9137931034482758</v>
      </c>
      <c r="F80" s="165">
        <v>5.8448275862068968</v>
      </c>
      <c r="G80" s="161" t="s">
        <v>0</v>
      </c>
      <c r="H80" s="98"/>
    </row>
    <row r="81" spans="1:8" x14ac:dyDescent="0.35">
      <c r="A81" s="168" t="s">
        <v>6</v>
      </c>
      <c r="B81" s="168" t="s">
        <v>518</v>
      </c>
      <c r="C81" s="169" t="s">
        <v>4</v>
      </c>
      <c r="D81" s="161">
        <v>0</v>
      </c>
      <c r="E81" s="165">
        <v>0</v>
      </c>
      <c r="F81" s="165">
        <v>0</v>
      </c>
      <c r="G81" s="161" t="s">
        <v>0</v>
      </c>
      <c r="H81" s="98"/>
    </row>
    <row r="82" spans="1:8" x14ac:dyDescent="0.35">
      <c r="A82" s="168" t="s">
        <v>6</v>
      </c>
      <c r="B82" s="168" t="s">
        <v>62</v>
      </c>
      <c r="C82" s="169" t="s">
        <v>4</v>
      </c>
      <c r="D82" s="161">
        <v>32</v>
      </c>
      <c r="E82" s="165">
        <v>5.96875</v>
      </c>
      <c r="F82" s="165">
        <v>5.84375</v>
      </c>
      <c r="G82" s="161" t="s">
        <v>0</v>
      </c>
      <c r="H82" s="98"/>
    </row>
    <row r="83" spans="1:8" x14ac:dyDescent="0.35">
      <c r="A83" s="168" t="s">
        <v>6</v>
      </c>
      <c r="B83" s="168" t="s">
        <v>252</v>
      </c>
      <c r="C83" s="169" t="s">
        <v>21</v>
      </c>
      <c r="D83" s="161">
        <v>22</v>
      </c>
      <c r="E83" s="165">
        <v>5.9318181818181817</v>
      </c>
      <c r="F83" s="165">
        <v>6.1590909090909092</v>
      </c>
      <c r="G83" s="161" t="s">
        <v>0</v>
      </c>
      <c r="H83" s="98"/>
    </row>
    <row r="84" spans="1:8" x14ac:dyDescent="0.35">
      <c r="A84" s="168" t="s">
        <v>6</v>
      </c>
      <c r="B84" s="168" t="s">
        <v>79</v>
      </c>
      <c r="C84" s="169" t="s">
        <v>21</v>
      </c>
      <c r="D84" s="161">
        <v>9</v>
      </c>
      <c r="E84" s="165">
        <v>5.9444444444444446</v>
      </c>
      <c r="F84" s="165">
        <v>5.833333333333333</v>
      </c>
      <c r="G84" s="161" t="s">
        <v>0</v>
      </c>
      <c r="H84" s="98"/>
    </row>
    <row r="85" spans="1:8" x14ac:dyDescent="0.35">
      <c r="A85" s="168" t="s">
        <v>6</v>
      </c>
      <c r="B85" s="168" t="s">
        <v>294</v>
      </c>
      <c r="C85" s="169" t="s">
        <v>21</v>
      </c>
      <c r="D85" s="161">
        <v>21</v>
      </c>
      <c r="E85" s="165">
        <v>6.2380952380952381</v>
      </c>
      <c r="F85" s="165">
        <v>6.4761904761904763</v>
      </c>
      <c r="G85" s="161" t="s">
        <v>0</v>
      </c>
      <c r="H85" s="98"/>
    </row>
    <row r="86" spans="1:8" x14ac:dyDescent="0.35">
      <c r="A86" s="168" t="s">
        <v>6</v>
      </c>
      <c r="B86" s="168" t="s">
        <v>496</v>
      </c>
      <c r="C86" s="169" t="s">
        <v>193</v>
      </c>
      <c r="D86" s="161">
        <v>28</v>
      </c>
      <c r="E86" s="165">
        <v>5.75</v>
      </c>
      <c r="F86" s="165">
        <v>5.625</v>
      </c>
      <c r="G86" s="161" t="s">
        <v>0</v>
      </c>
      <c r="H86" s="98"/>
    </row>
    <row r="87" spans="1:8" x14ac:dyDescent="0.35">
      <c r="A87" s="168" t="s">
        <v>6</v>
      </c>
      <c r="B87" s="168" t="s">
        <v>574</v>
      </c>
      <c r="C87" s="169" t="s">
        <v>193</v>
      </c>
      <c r="D87" s="161">
        <v>2</v>
      </c>
      <c r="E87" s="165">
        <v>6</v>
      </c>
      <c r="F87" s="165">
        <v>6</v>
      </c>
      <c r="G87" s="161" t="s">
        <v>0</v>
      </c>
      <c r="H87" s="98"/>
    </row>
    <row r="88" spans="1:8" x14ac:dyDescent="0.35">
      <c r="A88" s="168" t="s">
        <v>6</v>
      </c>
      <c r="B88" s="168" t="s">
        <v>295</v>
      </c>
      <c r="C88" s="169" t="s">
        <v>193</v>
      </c>
      <c r="D88" s="161">
        <v>31</v>
      </c>
      <c r="E88" s="165">
        <v>5.919354838709677</v>
      </c>
      <c r="F88" s="165">
        <v>5.919354838709677</v>
      </c>
      <c r="G88" s="161" t="s">
        <v>0</v>
      </c>
      <c r="H88" s="98"/>
    </row>
    <row r="89" spans="1:8" x14ac:dyDescent="0.35">
      <c r="A89" s="169" t="s">
        <v>6</v>
      </c>
      <c r="B89" s="169" t="s">
        <v>448</v>
      </c>
      <c r="C89" s="169" t="s">
        <v>193</v>
      </c>
      <c r="D89" s="161">
        <v>11</v>
      </c>
      <c r="E89" s="165">
        <v>5.5909090909090908</v>
      </c>
      <c r="F89" s="165">
        <v>5.3636363636363633</v>
      </c>
      <c r="G89" s="161" t="s">
        <v>0</v>
      </c>
      <c r="H89" s="98"/>
    </row>
    <row r="90" spans="1:8" x14ac:dyDescent="0.35">
      <c r="A90" s="168" t="s">
        <v>6</v>
      </c>
      <c r="B90" s="168" t="s">
        <v>296</v>
      </c>
      <c r="C90" s="169" t="s">
        <v>193</v>
      </c>
      <c r="D90" s="161">
        <v>27</v>
      </c>
      <c r="E90" s="165">
        <v>5.9629629629629628</v>
      </c>
      <c r="F90" s="165">
        <v>5.833333333333333</v>
      </c>
      <c r="G90" s="161" t="s">
        <v>0</v>
      </c>
      <c r="H90" s="98"/>
    </row>
    <row r="91" spans="1:8" x14ac:dyDescent="0.35">
      <c r="A91" s="168" t="s">
        <v>6</v>
      </c>
      <c r="B91" s="168" t="s">
        <v>189</v>
      </c>
      <c r="C91" s="169" t="s">
        <v>193</v>
      </c>
      <c r="D91" s="161">
        <v>34</v>
      </c>
      <c r="E91" s="165">
        <v>6.0588235294117645</v>
      </c>
      <c r="F91" s="165">
        <v>6.0294117647058822</v>
      </c>
      <c r="G91" s="161" t="s">
        <v>0</v>
      </c>
      <c r="H91" s="98"/>
    </row>
    <row r="92" spans="1:8" x14ac:dyDescent="0.35">
      <c r="A92" s="168" t="s">
        <v>6</v>
      </c>
      <c r="B92" s="168" t="s">
        <v>533</v>
      </c>
      <c r="C92" s="169" t="s">
        <v>245</v>
      </c>
      <c r="D92" s="161">
        <v>8</v>
      </c>
      <c r="E92" s="165">
        <v>5.625</v>
      </c>
      <c r="F92" s="165">
        <v>5.5625</v>
      </c>
      <c r="G92" s="161" t="s">
        <v>0</v>
      </c>
      <c r="H92" s="98"/>
    </row>
    <row r="93" spans="1:8" x14ac:dyDescent="0.35">
      <c r="A93" s="168" t="s">
        <v>6</v>
      </c>
      <c r="B93" s="168" t="s">
        <v>399</v>
      </c>
      <c r="C93" s="169" t="s">
        <v>245</v>
      </c>
      <c r="D93" s="161">
        <v>35</v>
      </c>
      <c r="E93" s="165">
        <v>5.9142857142857146</v>
      </c>
      <c r="F93" s="165">
        <v>5.8857142857142861</v>
      </c>
      <c r="G93" s="161" t="s">
        <v>0</v>
      </c>
      <c r="H93" s="98"/>
    </row>
    <row r="94" spans="1:8" x14ac:dyDescent="0.35">
      <c r="A94" s="168" t="s">
        <v>6</v>
      </c>
      <c r="B94" s="168" t="s">
        <v>562</v>
      </c>
      <c r="C94" s="169" t="s">
        <v>245</v>
      </c>
      <c r="D94" s="161">
        <v>8</v>
      </c>
      <c r="E94" s="165">
        <v>5.25</v>
      </c>
      <c r="F94" s="165">
        <v>5.0625</v>
      </c>
      <c r="G94" s="161" t="s">
        <v>0</v>
      </c>
      <c r="H94" s="98"/>
    </row>
    <row r="95" spans="1:8" x14ac:dyDescent="0.35">
      <c r="A95" s="168" t="s">
        <v>6</v>
      </c>
      <c r="B95" s="168" t="s">
        <v>400</v>
      </c>
      <c r="C95" s="169" t="s">
        <v>245</v>
      </c>
      <c r="D95" s="161">
        <v>25</v>
      </c>
      <c r="E95" s="165">
        <v>5.74</v>
      </c>
      <c r="F95" s="165">
        <v>5.58</v>
      </c>
      <c r="G95" s="161" t="s">
        <v>0</v>
      </c>
      <c r="H95" s="98"/>
    </row>
    <row r="96" spans="1:8" x14ac:dyDescent="0.35">
      <c r="A96" s="168" t="s">
        <v>6</v>
      </c>
      <c r="B96" s="168" t="s">
        <v>401</v>
      </c>
      <c r="C96" s="169" t="s">
        <v>245</v>
      </c>
      <c r="D96" s="161">
        <v>37</v>
      </c>
      <c r="E96" s="165">
        <v>5.6891891891891895</v>
      </c>
      <c r="F96" s="165">
        <v>5.7162162162162158</v>
      </c>
      <c r="G96" s="161" t="s">
        <v>0</v>
      </c>
      <c r="H96" s="98"/>
    </row>
    <row r="97" spans="1:8" x14ac:dyDescent="0.35">
      <c r="A97" s="168" t="s">
        <v>6</v>
      </c>
      <c r="B97" s="168" t="s">
        <v>449</v>
      </c>
      <c r="C97" s="169" t="s">
        <v>245</v>
      </c>
      <c r="D97" s="161">
        <v>35</v>
      </c>
      <c r="E97" s="165">
        <v>5.8</v>
      </c>
      <c r="F97" s="165">
        <v>5.7714285714285714</v>
      </c>
      <c r="G97" s="161" t="s">
        <v>0</v>
      </c>
      <c r="H97" s="98"/>
    </row>
    <row r="98" spans="1:8" x14ac:dyDescent="0.35">
      <c r="A98" s="168" t="s">
        <v>6</v>
      </c>
      <c r="B98" s="168" t="s">
        <v>450</v>
      </c>
      <c r="C98" s="169" t="s">
        <v>245</v>
      </c>
      <c r="D98" s="161">
        <v>5</v>
      </c>
      <c r="E98" s="165">
        <v>5.0999999999999996</v>
      </c>
      <c r="F98" s="165">
        <v>4.9000000000000004</v>
      </c>
      <c r="G98" s="161" t="s">
        <v>0</v>
      </c>
      <c r="H98" s="98"/>
    </row>
    <row r="99" spans="1:8" x14ac:dyDescent="0.35">
      <c r="A99" s="168" t="s">
        <v>6</v>
      </c>
      <c r="B99" s="168" t="s">
        <v>456</v>
      </c>
      <c r="C99" s="169" t="s">
        <v>245</v>
      </c>
      <c r="D99" s="161">
        <v>15</v>
      </c>
      <c r="E99" s="165">
        <v>6.0333333333333332</v>
      </c>
      <c r="F99" s="165">
        <v>6.1333333333333337</v>
      </c>
      <c r="G99" s="161" t="s">
        <v>0</v>
      </c>
      <c r="H99" s="98"/>
    </row>
    <row r="100" spans="1:8" x14ac:dyDescent="0.35">
      <c r="A100" s="168" t="s">
        <v>6</v>
      </c>
      <c r="B100" s="168" t="s">
        <v>451</v>
      </c>
      <c r="C100" s="169" t="s">
        <v>245</v>
      </c>
      <c r="D100" s="161">
        <v>2</v>
      </c>
      <c r="E100" s="165">
        <v>5.5</v>
      </c>
      <c r="F100" s="165">
        <v>5.25</v>
      </c>
      <c r="G100" s="161" t="s">
        <v>0</v>
      </c>
      <c r="H100" s="98"/>
    </row>
    <row r="101" spans="1:8" x14ac:dyDescent="0.35">
      <c r="A101" s="168" t="s">
        <v>6</v>
      </c>
      <c r="B101" s="168" t="s">
        <v>190</v>
      </c>
      <c r="C101" s="169" t="s">
        <v>5</v>
      </c>
      <c r="D101" s="161">
        <v>6</v>
      </c>
      <c r="E101" s="165">
        <v>5.833333333333333</v>
      </c>
      <c r="F101" s="165">
        <v>5.666666666666667</v>
      </c>
      <c r="G101" s="161" t="s">
        <v>0</v>
      </c>
      <c r="H101" s="98"/>
    </row>
    <row r="102" spans="1:8" x14ac:dyDescent="0.35">
      <c r="A102" s="169" t="s">
        <v>6</v>
      </c>
      <c r="B102" s="169" t="s">
        <v>67</v>
      </c>
      <c r="C102" s="169" t="s">
        <v>5</v>
      </c>
      <c r="D102" s="161">
        <v>36</v>
      </c>
      <c r="E102" s="165">
        <v>6.25</v>
      </c>
      <c r="F102" s="165">
        <v>6.458333333333333</v>
      </c>
      <c r="G102" s="161" t="s">
        <v>0</v>
      </c>
      <c r="H102" s="98"/>
    </row>
    <row r="103" spans="1:8" x14ac:dyDescent="0.35">
      <c r="A103" s="168" t="s">
        <v>6</v>
      </c>
      <c r="B103" s="168" t="s">
        <v>297</v>
      </c>
      <c r="C103" s="169" t="s">
        <v>5</v>
      </c>
      <c r="D103" s="161">
        <v>31</v>
      </c>
      <c r="E103" s="165">
        <v>6.080645161290323</v>
      </c>
      <c r="F103" s="165">
        <v>6.290322580645161</v>
      </c>
      <c r="G103" s="161" t="s">
        <v>0</v>
      </c>
      <c r="H103" s="98"/>
    </row>
    <row r="104" spans="1:8" x14ac:dyDescent="0.35">
      <c r="A104" s="168" t="s">
        <v>6</v>
      </c>
      <c r="B104" s="168" t="s">
        <v>298</v>
      </c>
      <c r="C104" s="169" t="s">
        <v>5</v>
      </c>
      <c r="D104" s="161">
        <v>19</v>
      </c>
      <c r="E104" s="165">
        <v>6.1578947368421053</v>
      </c>
      <c r="F104" s="165">
        <v>6.2894736842105265</v>
      </c>
      <c r="G104" s="161" t="s">
        <v>0</v>
      </c>
      <c r="H104" s="98"/>
    </row>
    <row r="105" spans="1:8" x14ac:dyDescent="0.35">
      <c r="A105" s="168" t="s">
        <v>6</v>
      </c>
      <c r="B105" s="168" t="s">
        <v>519</v>
      </c>
      <c r="C105" s="169" t="s">
        <v>5</v>
      </c>
      <c r="D105" s="161">
        <v>13</v>
      </c>
      <c r="E105" s="165">
        <v>5.7307692307692308</v>
      </c>
      <c r="F105" s="165">
        <v>5.6923076923076925</v>
      </c>
      <c r="G105" s="161" t="s">
        <v>0</v>
      </c>
      <c r="H105" s="98"/>
    </row>
    <row r="106" spans="1:8" x14ac:dyDescent="0.35">
      <c r="A106" s="168" t="s">
        <v>6</v>
      </c>
      <c r="B106" s="168" t="s">
        <v>504</v>
      </c>
      <c r="C106" s="169" t="s">
        <v>5</v>
      </c>
      <c r="D106" s="161">
        <v>9</v>
      </c>
      <c r="E106" s="165">
        <v>5.9444444444444446</v>
      </c>
      <c r="F106" s="165">
        <v>5.7777777777777777</v>
      </c>
      <c r="G106" s="161" t="s">
        <v>0</v>
      </c>
      <c r="H106" s="98"/>
    </row>
    <row r="107" spans="1:8" x14ac:dyDescent="0.35">
      <c r="A107" s="168" t="s">
        <v>6</v>
      </c>
      <c r="B107" s="168" t="s">
        <v>460</v>
      </c>
      <c r="C107" s="169" t="s">
        <v>247</v>
      </c>
      <c r="D107" s="161">
        <v>8</v>
      </c>
      <c r="E107" s="165">
        <v>5.6875</v>
      </c>
      <c r="F107" s="165">
        <v>5.5625</v>
      </c>
      <c r="G107" s="161" t="s">
        <v>0</v>
      </c>
      <c r="H107" s="98"/>
    </row>
    <row r="108" spans="1:8" x14ac:dyDescent="0.35">
      <c r="A108" s="168" t="s">
        <v>6</v>
      </c>
      <c r="B108" s="168" t="s">
        <v>536</v>
      </c>
      <c r="C108" s="169" t="s">
        <v>247</v>
      </c>
      <c r="D108" s="161">
        <v>18</v>
      </c>
      <c r="E108" s="165">
        <v>5.6944444444444446</v>
      </c>
      <c r="F108" s="165">
        <v>5.6388888888888893</v>
      </c>
      <c r="G108" s="161" t="s">
        <v>0</v>
      </c>
      <c r="H108" s="98"/>
    </row>
    <row r="109" spans="1:8" x14ac:dyDescent="0.35">
      <c r="A109" s="168" t="s">
        <v>6</v>
      </c>
      <c r="B109" s="168" t="s">
        <v>459</v>
      </c>
      <c r="C109" s="169" t="s">
        <v>247</v>
      </c>
      <c r="D109" s="161">
        <v>35</v>
      </c>
      <c r="E109" s="165">
        <v>5.9428571428571431</v>
      </c>
      <c r="F109" s="165">
        <v>5.9142857142857146</v>
      </c>
      <c r="G109" s="161" t="s">
        <v>0</v>
      </c>
      <c r="H109" s="98"/>
    </row>
    <row r="110" spans="1:8" x14ac:dyDescent="0.35">
      <c r="A110" s="168" t="s">
        <v>6</v>
      </c>
      <c r="B110" s="168" t="s">
        <v>624</v>
      </c>
      <c r="C110" s="169" t="s">
        <v>247</v>
      </c>
      <c r="D110" s="161">
        <v>1</v>
      </c>
      <c r="E110" s="165">
        <v>5</v>
      </c>
      <c r="F110" s="165">
        <v>4.5</v>
      </c>
      <c r="G110" s="161" t="s">
        <v>0</v>
      </c>
      <c r="H110" s="98"/>
    </row>
    <row r="111" spans="1:8" x14ac:dyDescent="0.35">
      <c r="A111" s="168" t="s">
        <v>6</v>
      </c>
      <c r="B111" s="168" t="s">
        <v>405</v>
      </c>
      <c r="C111" s="169" t="s">
        <v>247</v>
      </c>
      <c r="D111" s="161">
        <v>32</v>
      </c>
      <c r="E111" s="165">
        <v>5.90625</v>
      </c>
      <c r="F111" s="165">
        <v>5.859375</v>
      </c>
      <c r="G111" s="161" t="s">
        <v>0</v>
      </c>
      <c r="H111" s="98"/>
    </row>
    <row r="112" spans="1:8" x14ac:dyDescent="0.35">
      <c r="A112" s="168" t="s">
        <v>6</v>
      </c>
      <c r="B112" s="168" t="s">
        <v>576</v>
      </c>
      <c r="C112" s="169" t="s">
        <v>247</v>
      </c>
      <c r="D112" s="161">
        <v>2</v>
      </c>
      <c r="E112" s="165">
        <v>5.75</v>
      </c>
      <c r="F112" s="165">
        <v>5.75</v>
      </c>
      <c r="G112" s="161" t="s">
        <v>0</v>
      </c>
      <c r="H112" s="98"/>
    </row>
    <row r="113" spans="1:8" x14ac:dyDescent="0.35">
      <c r="A113" s="168" t="s">
        <v>6</v>
      </c>
      <c r="B113" s="168" t="s">
        <v>406</v>
      </c>
      <c r="C113" s="169" t="s">
        <v>247</v>
      </c>
      <c r="D113" s="161">
        <v>0</v>
      </c>
      <c r="E113" s="165">
        <v>0</v>
      </c>
      <c r="F113" s="165">
        <v>0</v>
      </c>
      <c r="G113" s="161" t="s">
        <v>0</v>
      </c>
      <c r="H113" s="98"/>
    </row>
    <row r="114" spans="1:8" x14ac:dyDescent="0.35">
      <c r="A114" s="168" t="s">
        <v>6</v>
      </c>
      <c r="B114" s="168" t="s">
        <v>407</v>
      </c>
      <c r="C114" s="169" t="s">
        <v>247</v>
      </c>
      <c r="D114" s="161">
        <v>5</v>
      </c>
      <c r="E114" s="165">
        <v>5.7</v>
      </c>
      <c r="F114" s="165">
        <v>5.7</v>
      </c>
      <c r="G114" s="161" t="s">
        <v>0</v>
      </c>
      <c r="H114" s="98"/>
    </row>
    <row r="115" spans="1:8" x14ac:dyDescent="0.35">
      <c r="A115" s="168" t="s">
        <v>6</v>
      </c>
      <c r="B115" s="168" t="s">
        <v>302</v>
      </c>
      <c r="C115" s="169" t="s">
        <v>247</v>
      </c>
      <c r="D115" s="161">
        <v>34</v>
      </c>
      <c r="E115" s="165">
        <v>5.8088235294117645</v>
      </c>
      <c r="F115" s="165">
        <v>5.7058823529411766</v>
      </c>
      <c r="G115" s="161" t="s">
        <v>0</v>
      </c>
      <c r="H115" s="98"/>
    </row>
    <row r="116" spans="1:8" x14ac:dyDescent="0.35">
      <c r="A116" s="168" t="s">
        <v>6</v>
      </c>
      <c r="B116" s="168" t="s">
        <v>299</v>
      </c>
      <c r="C116" s="169" t="s">
        <v>27</v>
      </c>
      <c r="D116" s="161">
        <v>11</v>
      </c>
      <c r="E116" s="165">
        <v>5.5909090909090908</v>
      </c>
      <c r="F116" s="165">
        <v>5.5909090909090908</v>
      </c>
      <c r="G116" s="161" t="s">
        <v>0</v>
      </c>
      <c r="H116" s="98"/>
    </row>
    <row r="117" spans="1:8" x14ac:dyDescent="0.35">
      <c r="A117" s="168" t="s">
        <v>6</v>
      </c>
      <c r="B117" s="168" t="s">
        <v>409</v>
      </c>
      <c r="C117" s="169" t="s">
        <v>27</v>
      </c>
      <c r="D117" s="161">
        <v>16</v>
      </c>
      <c r="E117" s="165">
        <v>5.75</v>
      </c>
      <c r="F117" s="165">
        <v>5.65625</v>
      </c>
      <c r="G117" s="161" t="s">
        <v>0</v>
      </c>
      <c r="H117" s="98"/>
    </row>
    <row r="118" spans="1:8" x14ac:dyDescent="0.35">
      <c r="A118" s="168" t="s">
        <v>6</v>
      </c>
      <c r="B118" s="168" t="s">
        <v>265</v>
      </c>
      <c r="C118" s="169" t="s">
        <v>27</v>
      </c>
      <c r="D118" s="161">
        <v>24</v>
      </c>
      <c r="E118" s="165">
        <v>5.916666666666667</v>
      </c>
      <c r="F118" s="165">
        <v>5.8125</v>
      </c>
      <c r="G118" s="161" t="s">
        <v>0</v>
      </c>
      <c r="H118" s="98"/>
    </row>
    <row r="119" spans="1:8" x14ac:dyDescent="0.35">
      <c r="A119" s="168" t="s">
        <v>6</v>
      </c>
      <c r="B119" s="168" t="s">
        <v>520</v>
      </c>
      <c r="C119" s="169" t="s">
        <v>27</v>
      </c>
      <c r="D119" s="161">
        <v>8</v>
      </c>
      <c r="E119" s="165">
        <v>5.8125</v>
      </c>
      <c r="F119" s="165">
        <v>5.6875</v>
      </c>
      <c r="G119" s="161" t="s">
        <v>0</v>
      </c>
      <c r="H119" s="98"/>
    </row>
    <row r="120" spans="1:8" x14ac:dyDescent="0.35">
      <c r="A120" s="168" t="s">
        <v>6</v>
      </c>
      <c r="B120" s="168" t="s">
        <v>569</v>
      </c>
      <c r="C120" s="169" t="s">
        <v>27</v>
      </c>
      <c r="D120" s="161">
        <v>16</v>
      </c>
      <c r="E120" s="165">
        <v>6.0625</v>
      </c>
      <c r="F120" s="165">
        <v>6.21875</v>
      </c>
      <c r="G120" s="161" t="s">
        <v>0</v>
      </c>
      <c r="H120" s="98"/>
    </row>
    <row r="121" spans="1:8" x14ac:dyDescent="0.35">
      <c r="A121" s="168" t="s">
        <v>6</v>
      </c>
      <c r="B121" s="168" t="s">
        <v>301</v>
      </c>
      <c r="C121" s="169" t="s">
        <v>27</v>
      </c>
      <c r="D121" s="161">
        <v>28</v>
      </c>
      <c r="E121" s="165">
        <v>5.8392857142857144</v>
      </c>
      <c r="F121" s="165">
        <v>5.8928571428571432</v>
      </c>
      <c r="G121" s="161" t="s">
        <v>0</v>
      </c>
      <c r="H121" s="98"/>
    </row>
    <row r="122" spans="1:8" x14ac:dyDescent="0.35">
      <c r="A122" s="168" t="s">
        <v>6</v>
      </c>
      <c r="B122" s="168" t="s">
        <v>616</v>
      </c>
      <c r="C122" s="169" t="s">
        <v>27</v>
      </c>
      <c r="D122" s="161">
        <v>0</v>
      </c>
      <c r="E122" s="165">
        <v>0</v>
      </c>
      <c r="F122" s="165">
        <v>0</v>
      </c>
      <c r="G122" s="161" t="s">
        <v>0</v>
      </c>
      <c r="H122" s="98"/>
    </row>
    <row r="123" spans="1:8" x14ac:dyDescent="0.35">
      <c r="A123" s="168" t="s">
        <v>6</v>
      </c>
      <c r="B123" s="168" t="s">
        <v>408</v>
      </c>
      <c r="C123" s="169" t="s">
        <v>8</v>
      </c>
      <c r="D123" s="161">
        <v>25</v>
      </c>
      <c r="E123" s="165">
        <v>5.86</v>
      </c>
      <c r="F123" s="165">
        <v>5.8</v>
      </c>
      <c r="G123" s="161" t="s">
        <v>0</v>
      </c>
      <c r="H123" s="98"/>
    </row>
    <row r="124" spans="1:8" x14ac:dyDescent="0.35">
      <c r="A124" s="168" t="s">
        <v>6</v>
      </c>
      <c r="B124" s="168" t="s">
        <v>304</v>
      </c>
      <c r="C124" s="169" t="s">
        <v>8</v>
      </c>
      <c r="D124" s="161">
        <v>26</v>
      </c>
      <c r="E124" s="165">
        <v>5.884615384615385</v>
      </c>
      <c r="F124" s="165">
        <v>5.7884615384615383</v>
      </c>
      <c r="G124" s="161" t="s">
        <v>0</v>
      </c>
      <c r="H124" s="98"/>
    </row>
    <row r="125" spans="1:8" x14ac:dyDescent="0.35">
      <c r="A125" s="168" t="s">
        <v>6</v>
      </c>
      <c r="B125" s="168" t="s">
        <v>577</v>
      </c>
      <c r="C125" s="169" t="s">
        <v>8</v>
      </c>
      <c r="D125" s="161">
        <v>3</v>
      </c>
      <c r="E125" s="165">
        <v>5.833333333333333</v>
      </c>
      <c r="F125" s="165">
        <v>5.666666666666667</v>
      </c>
      <c r="G125" s="161" t="s">
        <v>0</v>
      </c>
      <c r="H125" s="98"/>
    </row>
    <row r="126" spans="1:8" x14ac:dyDescent="0.35">
      <c r="A126" s="168" t="s">
        <v>6</v>
      </c>
      <c r="B126" s="168" t="s">
        <v>177</v>
      </c>
      <c r="C126" s="169" t="s">
        <v>8</v>
      </c>
      <c r="D126" s="161">
        <v>19</v>
      </c>
      <c r="E126" s="165">
        <v>6.0526315789473681</v>
      </c>
      <c r="F126" s="165">
        <v>6.1842105263157894</v>
      </c>
      <c r="G126" s="161" t="s">
        <v>0</v>
      </c>
      <c r="H126" s="98"/>
    </row>
    <row r="127" spans="1:8" x14ac:dyDescent="0.35">
      <c r="A127" s="168" t="s">
        <v>6</v>
      </c>
      <c r="B127" s="170" t="s">
        <v>305</v>
      </c>
      <c r="C127" s="169" t="s">
        <v>8</v>
      </c>
      <c r="D127" s="161">
        <v>15</v>
      </c>
      <c r="E127" s="165">
        <v>5.8666666666666663</v>
      </c>
      <c r="F127" s="165">
        <v>5.7666666666666666</v>
      </c>
      <c r="G127" s="161" t="s">
        <v>0</v>
      </c>
      <c r="H127" s="98"/>
    </row>
    <row r="128" spans="1:8" x14ac:dyDescent="0.35">
      <c r="A128" s="168" t="s">
        <v>6</v>
      </c>
      <c r="B128" s="168" t="s">
        <v>497</v>
      </c>
      <c r="C128" s="169" t="s">
        <v>51</v>
      </c>
      <c r="D128" s="161">
        <v>18</v>
      </c>
      <c r="E128" s="165">
        <v>5.833333333333333</v>
      </c>
      <c r="F128" s="165">
        <v>5.75</v>
      </c>
      <c r="G128" s="161" t="s">
        <v>0</v>
      </c>
      <c r="H128" s="98"/>
    </row>
    <row r="129" spans="1:8" x14ac:dyDescent="0.35">
      <c r="A129" s="168" t="s">
        <v>6</v>
      </c>
      <c r="B129" s="168" t="s">
        <v>452</v>
      </c>
      <c r="C129" s="169" t="s">
        <v>51</v>
      </c>
      <c r="D129" s="161">
        <v>29</v>
      </c>
      <c r="E129" s="165">
        <v>5.8103448275862073</v>
      </c>
      <c r="F129" s="165">
        <v>5.7758620689655169</v>
      </c>
      <c r="G129" s="161" t="s">
        <v>0</v>
      </c>
      <c r="H129" s="98"/>
    </row>
    <row r="130" spans="1:8" x14ac:dyDescent="0.35">
      <c r="A130" s="168" t="s">
        <v>6</v>
      </c>
      <c r="B130" s="168" t="s">
        <v>493</v>
      </c>
      <c r="C130" s="169" t="s">
        <v>51</v>
      </c>
      <c r="D130" s="161">
        <v>4</v>
      </c>
      <c r="E130" s="165">
        <v>5.375</v>
      </c>
      <c r="F130" s="165">
        <v>5.375</v>
      </c>
      <c r="G130" s="161" t="s">
        <v>0</v>
      </c>
      <c r="H130" s="98"/>
    </row>
    <row r="131" spans="1:8" x14ac:dyDescent="0.35">
      <c r="A131" s="168" t="s">
        <v>6</v>
      </c>
      <c r="B131" s="168" t="s">
        <v>307</v>
      </c>
      <c r="C131" s="169" t="s">
        <v>51</v>
      </c>
      <c r="D131" s="161">
        <v>31</v>
      </c>
      <c r="E131" s="165">
        <v>5.838709677419355</v>
      </c>
      <c r="F131" s="165">
        <v>5.838709677419355</v>
      </c>
      <c r="G131" s="161" t="s">
        <v>0</v>
      </c>
      <c r="H131" s="98"/>
    </row>
    <row r="132" spans="1:8" x14ac:dyDescent="0.35">
      <c r="A132" s="169" t="s">
        <v>6</v>
      </c>
      <c r="B132" s="169" t="s">
        <v>567</v>
      </c>
      <c r="C132" s="169" t="s">
        <v>51</v>
      </c>
      <c r="D132" s="161">
        <v>5</v>
      </c>
      <c r="E132" s="165">
        <v>5.7</v>
      </c>
      <c r="F132" s="165">
        <v>5.6</v>
      </c>
      <c r="G132" s="161" t="s">
        <v>0</v>
      </c>
      <c r="H132" s="98"/>
    </row>
    <row r="133" spans="1:8" x14ac:dyDescent="0.35">
      <c r="A133" s="168" t="s">
        <v>6</v>
      </c>
      <c r="B133" s="168" t="s">
        <v>487</v>
      </c>
      <c r="C133" s="169" t="s">
        <v>51</v>
      </c>
      <c r="D133" s="161">
        <v>37</v>
      </c>
      <c r="E133" s="165">
        <v>5.6756756756756754</v>
      </c>
      <c r="F133" s="165">
        <v>5.5675675675675675</v>
      </c>
      <c r="G133" s="161" t="s">
        <v>0</v>
      </c>
      <c r="H133" s="98"/>
    </row>
    <row r="134" spans="1:8" x14ac:dyDescent="0.35">
      <c r="A134" s="168" t="s">
        <v>6</v>
      </c>
      <c r="B134" s="168" t="s">
        <v>309</v>
      </c>
      <c r="C134" s="169" t="s">
        <v>51</v>
      </c>
      <c r="D134" s="161">
        <v>10</v>
      </c>
      <c r="E134" s="165">
        <v>5.8</v>
      </c>
      <c r="F134" s="165">
        <v>5.7</v>
      </c>
      <c r="G134" s="161" t="s">
        <v>0</v>
      </c>
      <c r="H134" s="98"/>
    </row>
    <row r="135" spans="1:8" x14ac:dyDescent="0.35">
      <c r="A135" s="168" t="s">
        <v>6</v>
      </c>
      <c r="B135" s="168" t="s">
        <v>310</v>
      </c>
      <c r="C135" s="169" t="s">
        <v>51</v>
      </c>
      <c r="D135" s="161">
        <v>6</v>
      </c>
      <c r="E135" s="165">
        <v>5.75</v>
      </c>
      <c r="F135" s="165">
        <v>5.75</v>
      </c>
      <c r="G135" s="161" t="s">
        <v>0</v>
      </c>
      <c r="H135" s="98"/>
    </row>
    <row r="136" spans="1:8" x14ac:dyDescent="0.35">
      <c r="A136" s="169" t="s">
        <v>6</v>
      </c>
      <c r="B136" s="169" t="s">
        <v>311</v>
      </c>
      <c r="C136" s="169" t="s">
        <v>51</v>
      </c>
      <c r="D136" s="161">
        <v>19</v>
      </c>
      <c r="E136" s="165">
        <v>5.7894736842105265</v>
      </c>
      <c r="F136" s="165">
        <v>5.5789473684210522</v>
      </c>
      <c r="G136" s="161" t="s">
        <v>0</v>
      </c>
      <c r="H136" s="98"/>
    </row>
    <row r="137" spans="1:8" x14ac:dyDescent="0.35">
      <c r="A137" s="168" t="s">
        <v>11</v>
      </c>
      <c r="B137" s="168" t="s">
        <v>160</v>
      </c>
      <c r="C137" s="169" t="s">
        <v>26</v>
      </c>
      <c r="D137" s="161">
        <v>16</v>
      </c>
      <c r="E137" s="165">
        <v>5.9375</v>
      </c>
      <c r="F137" s="165">
        <v>6.09375</v>
      </c>
      <c r="G137" s="161" t="s">
        <v>0</v>
      </c>
      <c r="H137" s="98"/>
    </row>
    <row r="138" spans="1:8" x14ac:dyDescent="0.35">
      <c r="A138" s="168" t="s">
        <v>11</v>
      </c>
      <c r="B138" s="168" t="s">
        <v>42</v>
      </c>
      <c r="C138" s="169" t="s">
        <v>26</v>
      </c>
      <c r="D138" s="161">
        <v>31</v>
      </c>
      <c r="E138" s="165">
        <v>5.935483870967742</v>
      </c>
      <c r="F138" s="165">
        <v>6.17741935483871</v>
      </c>
      <c r="G138" s="161" t="s">
        <v>0</v>
      </c>
      <c r="H138" s="98"/>
    </row>
    <row r="139" spans="1:8" x14ac:dyDescent="0.35">
      <c r="A139" s="168" t="s">
        <v>11</v>
      </c>
      <c r="B139" s="168" t="s">
        <v>314</v>
      </c>
      <c r="C139" s="169" t="s">
        <v>22</v>
      </c>
      <c r="D139" s="161">
        <v>28</v>
      </c>
      <c r="E139" s="165">
        <v>5.9285714285714288</v>
      </c>
      <c r="F139" s="165">
        <v>6.125</v>
      </c>
      <c r="G139" s="161" t="s">
        <v>0</v>
      </c>
      <c r="H139" s="98"/>
    </row>
    <row r="140" spans="1:8" x14ac:dyDescent="0.35">
      <c r="A140" s="168" t="s">
        <v>11</v>
      </c>
      <c r="B140" s="168" t="s">
        <v>191</v>
      </c>
      <c r="C140" s="169" t="s">
        <v>22</v>
      </c>
      <c r="D140" s="161">
        <v>22</v>
      </c>
      <c r="E140" s="165">
        <v>5.9090909090909092</v>
      </c>
      <c r="F140" s="165">
        <v>6.5681818181818183</v>
      </c>
      <c r="G140" s="161" t="s">
        <v>0</v>
      </c>
      <c r="H140" s="98"/>
    </row>
    <row r="141" spans="1:8" x14ac:dyDescent="0.35">
      <c r="A141" s="168" t="s">
        <v>11</v>
      </c>
      <c r="B141" s="168" t="s">
        <v>316</v>
      </c>
      <c r="C141" s="169" t="s">
        <v>22</v>
      </c>
      <c r="D141" s="161">
        <v>23</v>
      </c>
      <c r="E141" s="165">
        <v>5.8260869565217392</v>
      </c>
      <c r="F141" s="165">
        <v>6.1304347826086953</v>
      </c>
      <c r="G141" s="161" t="s">
        <v>0</v>
      </c>
      <c r="H141" s="98"/>
    </row>
    <row r="142" spans="1:8" x14ac:dyDescent="0.35">
      <c r="A142" s="168" t="s">
        <v>11</v>
      </c>
      <c r="B142" s="168" t="s">
        <v>201</v>
      </c>
      <c r="C142" s="169" t="s">
        <v>22</v>
      </c>
      <c r="D142" s="161">
        <v>24</v>
      </c>
      <c r="E142" s="165">
        <v>5.645833333333333</v>
      </c>
      <c r="F142" s="165">
        <v>5.583333333333333</v>
      </c>
      <c r="G142" s="161" t="s">
        <v>0</v>
      </c>
      <c r="H142" s="98"/>
    </row>
    <row r="143" spans="1:8" x14ac:dyDescent="0.35">
      <c r="A143" s="168" t="s">
        <v>11</v>
      </c>
      <c r="B143" s="168" t="s">
        <v>317</v>
      </c>
      <c r="C143" s="169" t="s">
        <v>150</v>
      </c>
      <c r="D143" s="161">
        <v>38</v>
      </c>
      <c r="E143" s="165">
        <v>5.8289473684210522</v>
      </c>
      <c r="F143" s="165">
        <v>5.8552631578947372</v>
      </c>
      <c r="G143" s="161" t="s">
        <v>0</v>
      </c>
      <c r="H143" s="98"/>
    </row>
    <row r="144" spans="1:8" x14ac:dyDescent="0.35">
      <c r="A144" s="168" t="s">
        <v>11</v>
      </c>
      <c r="B144" s="168" t="s">
        <v>558</v>
      </c>
      <c r="C144" s="169" t="s">
        <v>150</v>
      </c>
      <c r="D144" s="161">
        <v>1</v>
      </c>
      <c r="E144" s="165">
        <v>6</v>
      </c>
      <c r="F144" s="165">
        <v>6</v>
      </c>
      <c r="G144" s="161" t="s">
        <v>0</v>
      </c>
      <c r="H144" s="98"/>
    </row>
    <row r="145" spans="1:8" x14ac:dyDescent="0.35">
      <c r="A145" s="168" t="s">
        <v>11</v>
      </c>
      <c r="B145" s="168" t="s">
        <v>318</v>
      </c>
      <c r="C145" s="169" t="s">
        <v>150</v>
      </c>
      <c r="D145" s="161">
        <v>20</v>
      </c>
      <c r="E145" s="165">
        <v>5.9749999999999996</v>
      </c>
      <c r="F145" s="165">
        <v>5.9</v>
      </c>
      <c r="G145" s="161" t="s">
        <v>0</v>
      </c>
      <c r="H145" s="98"/>
    </row>
    <row r="146" spans="1:8" x14ac:dyDescent="0.35">
      <c r="A146" s="168" t="s">
        <v>11</v>
      </c>
      <c r="B146" s="168" t="s">
        <v>197</v>
      </c>
      <c r="C146" s="169" t="s">
        <v>150</v>
      </c>
      <c r="D146" s="161">
        <v>11</v>
      </c>
      <c r="E146" s="165">
        <v>6.0454545454545459</v>
      </c>
      <c r="F146" s="165">
        <v>6.4545454545454541</v>
      </c>
      <c r="G146" s="161" t="s">
        <v>0</v>
      </c>
      <c r="H146" s="98"/>
    </row>
    <row r="147" spans="1:8" x14ac:dyDescent="0.35">
      <c r="A147" s="168" t="s">
        <v>11</v>
      </c>
      <c r="B147" s="168" t="s">
        <v>411</v>
      </c>
      <c r="C147" s="169" t="s">
        <v>150</v>
      </c>
      <c r="D147" s="161">
        <v>4</v>
      </c>
      <c r="E147" s="165">
        <v>5.75</v>
      </c>
      <c r="F147" s="165">
        <v>5.75</v>
      </c>
      <c r="G147" s="161" t="s">
        <v>0</v>
      </c>
      <c r="H147" s="98"/>
    </row>
    <row r="148" spans="1:8" x14ac:dyDescent="0.35">
      <c r="A148" s="168" t="s">
        <v>11</v>
      </c>
      <c r="B148" s="168" t="s">
        <v>447</v>
      </c>
      <c r="C148" s="169" t="s">
        <v>150</v>
      </c>
      <c r="D148" s="161">
        <v>14</v>
      </c>
      <c r="E148" s="165">
        <v>6.0714285714285712</v>
      </c>
      <c r="F148" s="165">
        <v>6.4285714285714288</v>
      </c>
      <c r="G148" s="161" t="s">
        <v>0</v>
      </c>
      <c r="H148" s="98"/>
    </row>
    <row r="149" spans="1:8" x14ac:dyDescent="0.35">
      <c r="A149" s="168" t="s">
        <v>11</v>
      </c>
      <c r="B149" s="168" t="s">
        <v>521</v>
      </c>
      <c r="C149" s="169" t="s">
        <v>150</v>
      </c>
      <c r="D149" s="161">
        <v>18</v>
      </c>
      <c r="E149" s="165">
        <v>5.6944444444444446</v>
      </c>
      <c r="F149" s="165">
        <v>5.7777777777777777</v>
      </c>
      <c r="G149" s="161" t="s">
        <v>0</v>
      </c>
      <c r="H149" s="98"/>
    </row>
    <row r="150" spans="1:8" x14ac:dyDescent="0.35">
      <c r="A150" s="168" t="s">
        <v>11</v>
      </c>
      <c r="B150" s="168" t="s">
        <v>262</v>
      </c>
      <c r="C150" s="169" t="s">
        <v>192</v>
      </c>
      <c r="D150" s="161">
        <v>13</v>
      </c>
      <c r="E150" s="165">
        <v>5.8461538461538458</v>
      </c>
      <c r="F150" s="165">
        <v>5.7307692307692308</v>
      </c>
      <c r="G150" s="161" t="s">
        <v>0</v>
      </c>
      <c r="H150" s="98"/>
    </row>
    <row r="151" spans="1:8" x14ac:dyDescent="0.35">
      <c r="A151" s="168" t="s">
        <v>11</v>
      </c>
      <c r="B151" s="168" t="s">
        <v>340</v>
      </c>
      <c r="C151" s="169" t="s">
        <v>239</v>
      </c>
      <c r="D151" s="161">
        <v>27</v>
      </c>
      <c r="E151" s="165">
        <v>5.8518518518518521</v>
      </c>
      <c r="F151" s="165">
        <v>5.7592592592592595</v>
      </c>
      <c r="G151" s="161" t="s">
        <v>0</v>
      </c>
      <c r="H151" s="98"/>
    </row>
    <row r="152" spans="1:8" x14ac:dyDescent="0.35">
      <c r="A152" s="168" t="s">
        <v>11</v>
      </c>
      <c r="B152" s="168" t="s">
        <v>413</v>
      </c>
      <c r="C152" s="169" t="s">
        <v>239</v>
      </c>
      <c r="D152" s="161">
        <v>5</v>
      </c>
      <c r="E152" s="165">
        <v>5.9</v>
      </c>
      <c r="F152" s="165">
        <v>5.8</v>
      </c>
      <c r="G152" s="161" t="s">
        <v>0</v>
      </c>
      <c r="H152" s="98"/>
    </row>
    <row r="153" spans="1:8" x14ac:dyDescent="0.35">
      <c r="A153" s="168" t="s">
        <v>11</v>
      </c>
      <c r="B153" s="168" t="s">
        <v>323</v>
      </c>
      <c r="C153" s="169" t="s">
        <v>239</v>
      </c>
      <c r="D153" s="161">
        <v>28</v>
      </c>
      <c r="E153" s="165">
        <v>5.7857142857142856</v>
      </c>
      <c r="F153" s="165">
        <v>5.6964285714285712</v>
      </c>
      <c r="G153" s="161" t="s">
        <v>0</v>
      </c>
      <c r="H153" s="98"/>
    </row>
    <row r="154" spans="1:8" x14ac:dyDescent="0.35">
      <c r="A154" s="168" t="s">
        <v>11</v>
      </c>
      <c r="B154" s="168" t="s">
        <v>625</v>
      </c>
      <c r="C154" s="169" t="s">
        <v>239</v>
      </c>
      <c r="D154" s="161">
        <v>0</v>
      </c>
      <c r="E154" s="165">
        <v>0</v>
      </c>
      <c r="F154" s="165">
        <v>0</v>
      </c>
      <c r="G154" s="161" t="s">
        <v>0</v>
      </c>
      <c r="H154" s="98"/>
    </row>
    <row r="155" spans="1:8" x14ac:dyDescent="0.35">
      <c r="A155" s="168" t="s">
        <v>11</v>
      </c>
      <c r="B155" s="168" t="s">
        <v>324</v>
      </c>
      <c r="C155" s="169" t="s">
        <v>239</v>
      </c>
      <c r="D155" s="161">
        <v>21</v>
      </c>
      <c r="E155" s="165">
        <v>5.6904761904761907</v>
      </c>
      <c r="F155" s="165">
        <v>5.7142857142857144</v>
      </c>
      <c r="G155" s="161" t="s">
        <v>0</v>
      </c>
      <c r="H155" s="98"/>
    </row>
    <row r="156" spans="1:8" x14ac:dyDescent="0.35">
      <c r="A156" s="168" t="s">
        <v>11</v>
      </c>
      <c r="B156" s="168" t="s">
        <v>184</v>
      </c>
      <c r="C156" s="169" t="s">
        <v>239</v>
      </c>
      <c r="D156" s="161">
        <v>25</v>
      </c>
      <c r="E156" s="165">
        <v>5.9</v>
      </c>
      <c r="F156" s="165">
        <v>5.86</v>
      </c>
      <c r="G156" s="161" t="s">
        <v>0</v>
      </c>
      <c r="H156" s="98"/>
    </row>
    <row r="157" spans="1:8" x14ac:dyDescent="0.35">
      <c r="A157" s="168" t="s">
        <v>11</v>
      </c>
      <c r="B157" s="168" t="s">
        <v>211</v>
      </c>
      <c r="C157" s="169" t="s">
        <v>9</v>
      </c>
      <c r="D157" s="161">
        <v>18</v>
      </c>
      <c r="E157" s="165">
        <v>5.9722222222222223</v>
      </c>
      <c r="F157" s="165">
        <v>6.25</v>
      </c>
      <c r="G157" s="161" t="s">
        <v>0</v>
      </c>
      <c r="H157" s="98"/>
    </row>
    <row r="158" spans="1:8" x14ac:dyDescent="0.35">
      <c r="A158" s="168" t="s">
        <v>11</v>
      </c>
      <c r="B158" s="168" t="s">
        <v>154</v>
      </c>
      <c r="C158" s="169" t="s">
        <v>9</v>
      </c>
      <c r="D158" s="161">
        <v>22</v>
      </c>
      <c r="E158" s="165">
        <v>5.7954545454545459</v>
      </c>
      <c r="F158" s="165">
        <v>6.0454545454545459</v>
      </c>
      <c r="G158" s="161" t="s">
        <v>0</v>
      </c>
      <c r="H158" s="98"/>
    </row>
    <row r="159" spans="1:8" x14ac:dyDescent="0.35">
      <c r="A159" s="168" t="s">
        <v>11</v>
      </c>
      <c r="B159" s="168" t="s">
        <v>180</v>
      </c>
      <c r="C159" s="169" t="s">
        <v>9</v>
      </c>
      <c r="D159" s="161">
        <v>12</v>
      </c>
      <c r="E159" s="165">
        <v>5.875</v>
      </c>
      <c r="F159" s="165">
        <v>5.833333333333333</v>
      </c>
      <c r="G159" s="161" t="s">
        <v>0</v>
      </c>
      <c r="H159" s="98"/>
    </row>
    <row r="160" spans="1:8" x14ac:dyDescent="0.35">
      <c r="A160" s="168" t="s">
        <v>11</v>
      </c>
      <c r="B160" s="168" t="s">
        <v>169</v>
      </c>
      <c r="C160" s="169" t="s">
        <v>9</v>
      </c>
      <c r="D160" s="161">
        <v>32</v>
      </c>
      <c r="E160" s="165">
        <v>5.875</v>
      </c>
      <c r="F160" s="165">
        <v>6.25</v>
      </c>
      <c r="G160" s="161" t="s">
        <v>0</v>
      </c>
      <c r="H160" s="98"/>
    </row>
    <row r="161" spans="1:8" x14ac:dyDescent="0.35">
      <c r="A161" s="168" t="s">
        <v>11</v>
      </c>
      <c r="B161" s="168" t="s">
        <v>570</v>
      </c>
      <c r="C161" s="169" t="s">
        <v>9</v>
      </c>
      <c r="D161" s="161">
        <v>15</v>
      </c>
      <c r="E161" s="165">
        <v>5.9</v>
      </c>
      <c r="F161" s="165">
        <v>6.0666666666666664</v>
      </c>
      <c r="G161" s="161" t="s">
        <v>0</v>
      </c>
      <c r="H161" s="98"/>
    </row>
    <row r="162" spans="1:8" x14ac:dyDescent="0.35">
      <c r="A162" s="168" t="s">
        <v>11</v>
      </c>
      <c r="B162" s="168" t="s">
        <v>326</v>
      </c>
      <c r="C162" s="169" t="s">
        <v>9</v>
      </c>
      <c r="D162" s="161">
        <v>34</v>
      </c>
      <c r="E162" s="165">
        <v>6.0441176470588234</v>
      </c>
      <c r="F162" s="165">
        <v>6.5588235294117645</v>
      </c>
      <c r="G162" s="161" t="s">
        <v>0</v>
      </c>
      <c r="H162" s="98"/>
    </row>
    <row r="163" spans="1:8" x14ac:dyDescent="0.35">
      <c r="A163" s="168" t="s">
        <v>11</v>
      </c>
      <c r="B163" s="168" t="s">
        <v>415</v>
      </c>
      <c r="C163" s="169" t="s">
        <v>9</v>
      </c>
      <c r="D163" s="161">
        <v>1</v>
      </c>
      <c r="E163" s="165">
        <v>5.5</v>
      </c>
      <c r="F163" s="165">
        <v>5.5</v>
      </c>
      <c r="G163" s="161" t="s">
        <v>0</v>
      </c>
      <c r="H163" s="98"/>
    </row>
    <row r="164" spans="1:8" x14ac:dyDescent="0.35">
      <c r="A164" s="168" t="s">
        <v>11</v>
      </c>
      <c r="B164" s="168" t="s">
        <v>580</v>
      </c>
      <c r="C164" s="169" t="s">
        <v>151</v>
      </c>
      <c r="D164" s="161">
        <v>9</v>
      </c>
      <c r="E164" s="165">
        <v>5.7222222222222223</v>
      </c>
      <c r="F164" s="165">
        <v>5.666666666666667</v>
      </c>
      <c r="G164" s="161" t="s">
        <v>0</v>
      </c>
      <c r="H164" s="98"/>
    </row>
    <row r="165" spans="1:8" x14ac:dyDescent="0.35">
      <c r="A165" s="168" t="s">
        <v>11</v>
      </c>
      <c r="B165" s="168" t="s">
        <v>347</v>
      </c>
      <c r="C165" s="169" t="s">
        <v>151</v>
      </c>
      <c r="D165" s="161">
        <v>17</v>
      </c>
      <c r="E165" s="165">
        <v>6.1470588235294121</v>
      </c>
      <c r="F165" s="165">
        <v>6.2647058823529411</v>
      </c>
      <c r="G165" s="161" t="s">
        <v>0</v>
      </c>
      <c r="H165" s="98"/>
    </row>
    <row r="166" spans="1:8" x14ac:dyDescent="0.35">
      <c r="A166" s="168" t="s">
        <v>11</v>
      </c>
      <c r="B166" s="168" t="s">
        <v>626</v>
      </c>
      <c r="C166" s="169" t="s">
        <v>151</v>
      </c>
      <c r="D166" s="161">
        <v>0</v>
      </c>
      <c r="E166" s="165">
        <v>0</v>
      </c>
      <c r="F166" s="165">
        <v>0</v>
      </c>
      <c r="G166" s="161" t="s">
        <v>0</v>
      </c>
      <c r="H166" s="98"/>
    </row>
    <row r="167" spans="1:8" x14ac:dyDescent="0.35">
      <c r="A167" s="168" t="s">
        <v>11</v>
      </c>
      <c r="B167" s="168" t="s">
        <v>475</v>
      </c>
      <c r="C167" s="169" t="s">
        <v>151</v>
      </c>
      <c r="D167" s="161">
        <v>10</v>
      </c>
      <c r="E167" s="165">
        <v>5.7</v>
      </c>
      <c r="F167" s="165">
        <v>5.6</v>
      </c>
      <c r="G167" s="161" t="s">
        <v>0</v>
      </c>
      <c r="H167" s="98"/>
    </row>
    <row r="168" spans="1:8" x14ac:dyDescent="0.35">
      <c r="A168" s="168" t="s">
        <v>11</v>
      </c>
      <c r="B168" s="168" t="s">
        <v>531</v>
      </c>
      <c r="C168" s="169" t="s">
        <v>151</v>
      </c>
      <c r="D168" s="161">
        <v>5</v>
      </c>
      <c r="E168" s="165">
        <v>5.0999999999999996</v>
      </c>
      <c r="F168" s="165">
        <v>4.5</v>
      </c>
      <c r="G168" s="161" t="s">
        <v>0</v>
      </c>
      <c r="H168" s="98"/>
    </row>
    <row r="169" spans="1:8" x14ac:dyDescent="0.35">
      <c r="A169" s="168" t="s">
        <v>11</v>
      </c>
      <c r="B169" s="168" t="s">
        <v>627</v>
      </c>
      <c r="C169" s="169" t="s">
        <v>151</v>
      </c>
      <c r="D169" s="161">
        <v>1</v>
      </c>
      <c r="E169" s="165">
        <v>6</v>
      </c>
      <c r="F169" s="165">
        <v>6</v>
      </c>
      <c r="G169" s="161" t="s">
        <v>0</v>
      </c>
      <c r="H169" s="98"/>
    </row>
    <row r="170" spans="1:8" x14ac:dyDescent="0.35">
      <c r="A170" s="168" t="s">
        <v>11</v>
      </c>
      <c r="B170" s="168" t="s">
        <v>628</v>
      </c>
      <c r="C170" s="169" t="s">
        <v>151</v>
      </c>
      <c r="D170" s="161">
        <v>0</v>
      </c>
      <c r="E170" s="165">
        <v>0</v>
      </c>
      <c r="F170" s="165">
        <v>0</v>
      </c>
      <c r="G170" s="161" t="s">
        <v>0</v>
      </c>
      <c r="H170" s="98"/>
    </row>
    <row r="171" spans="1:8" x14ac:dyDescent="0.35">
      <c r="A171" s="168" t="s">
        <v>11</v>
      </c>
      <c r="B171" s="168" t="s">
        <v>230</v>
      </c>
      <c r="C171" s="169" t="s">
        <v>151</v>
      </c>
      <c r="D171" s="161">
        <v>21</v>
      </c>
      <c r="E171" s="165">
        <v>5.9761904761904763</v>
      </c>
      <c r="F171" s="165">
        <v>5.8571428571428568</v>
      </c>
      <c r="G171" s="161" t="s">
        <v>0</v>
      </c>
      <c r="H171" s="98"/>
    </row>
    <row r="172" spans="1:8" x14ac:dyDescent="0.35">
      <c r="A172" s="168" t="s">
        <v>11</v>
      </c>
      <c r="B172" s="168" t="s">
        <v>522</v>
      </c>
      <c r="C172" s="169" t="s">
        <v>151</v>
      </c>
      <c r="D172" s="161">
        <v>2</v>
      </c>
      <c r="E172" s="165">
        <v>5.75</v>
      </c>
      <c r="F172" s="165">
        <v>5.75</v>
      </c>
      <c r="G172" s="161" t="s">
        <v>0</v>
      </c>
      <c r="H172" s="98"/>
    </row>
    <row r="173" spans="1:8" x14ac:dyDescent="0.35">
      <c r="A173" s="168" t="s">
        <v>11</v>
      </c>
      <c r="B173" s="168" t="s">
        <v>490</v>
      </c>
      <c r="C173" s="169" t="s">
        <v>7</v>
      </c>
      <c r="D173" s="161">
        <v>10</v>
      </c>
      <c r="E173" s="165">
        <v>6.15</v>
      </c>
      <c r="F173" s="165">
        <v>6.45</v>
      </c>
      <c r="G173" s="161" t="s">
        <v>0</v>
      </c>
      <c r="H173" s="98"/>
    </row>
    <row r="174" spans="1:8" x14ac:dyDescent="0.35">
      <c r="A174" s="168" t="s">
        <v>11</v>
      </c>
      <c r="B174" s="168" t="s">
        <v>74</v>
      </c>
      <c r="C174" s="169" t="s">
        <v>7</v>
      </c>
      <c r="D174" s="161">
        <v>28</v>
      </c>
      <c r="E174" s="165">
        <v>6.2142857142857144</v>
      </c>
      <c r="F174" s="165">
        <v>6.5535714285714288</v>
      </c>
      <c r="G174" s="161" t="s">
        <v>0</v>
      </c>
      <c r="H174" s="98"/>
    </row>
    <row r="175" spans="1:8" x14ac:dyDescent="0.35">
      <c r="A175" s="168" t="s">
        <v>11</v>
      </c>
      <c r="B175" s="168" t="s">
        <v>629</v>
      </c>
      <c r="C175" s="169" t="s">
        <v>7</v>
      </c>
      <c r="D175" s="161">
        <v>1</v>
      </c>
      <c r="E175" s="165">
        <v>6.5</v>
      </c>
      <c r="F175" s="165">
        <v>6.5</v>
      </c>
      <c r="G175" s="161" t="s">
        <v>0</v>
      </c>
      <c r="H175" s="98"/>
    </row>
    <row r="176" spans="1:8" x14ac:dyDescent="0.35">
      <c r="A176" s="168" t="s">
        <v>11</v>
      </c>
      <c r="B176" s="168" t="s">
        <v>464</v>
      </c>
      <c r="C176" s="169" t="s">
        <v>20</v>
      </c>
      <c r="D176" s="161">
        <v>4</v>
      </c>
      <c r="E176" s="165">
        <v>6.125</v>
      </c>
      <c r="F176" s="165">
        <v>6.875</v>
      </c>
      <c r="G176" s="161" t="s">
        <v>0</v>
      </c>
      <c r="H176" s="98"/>
    </row>
    <row r="177" spans="1:8" x14ac:dyDescent="0.35">
      <c r="A177" s="169" t="s">
        <v>11</v>
      </c>
      <c r="B177" s="169" t="s">
        <v>129</v>
      </c>
      <c r="C177" s="169" t="s">
        <v>20</v>
      </c>
      <c r="D177" s="161">
        <v>29</v>
      </c>
      <c r="E177" s="165">
        <v>5.6379310344827589</v>
      </c>
      <c r="F177" s="165">
        <v>5.5517241379310347</v>
      </c>
      <c r="G177" s="161" t="s">
        <v>0</v>
      </c>
      <c r="H177" s="98"/>
    </row>
    <row r="178" spans="1:8" x14ac:dyDescent="0.35">
      <c r="A178" s="168" t="s">
        <v>11</v>
      </c>
      <c r="B178" s="168" t="s">
        <v>417</v>
      </c>
      <c r="C178" s="169" t="s">
        <v>20</v>
      </c>
      <c r="D178" s="161">
        <v>10</v>
      </c>
      <c r="E178" s="165">
        <v>6.2</v>
      </c>
      <c r="F178" s="165">
        <v>7.1</v>
      </c>
      <c r="G178" s="161" t="s">
        <v>0</v>
      </c>
      <c r="H178" s="98"/>
    </row>
    <row r="179" spans="1:8" x14ac:dyDescent="0.35">
      <c r="A179" s="168" t="s">
        <v>11</v>
      </c>
      <c r="B179" s="168" t="s">
        <v>181</v>
      </c>
      <c r="C179" s="169" t="s">
        <v>20</v>
      </c>
      <c r="D179" s="161">
        <v>15</v>
      </c>
      <c r="E179" s="165">
        <v>5.9666666666666668</v>
      </c>
      <c r="F179" s="165">
        <v>6.1333333333333337</v>
      </c>
      <c r="G179" s="161" t="s">
        <v>0</v>
      </c>
      <c r="H179" s="98"/>
    </row>
    <row r="180" spans="1:8" x14ac:dyDescent="0.35">
      <c r="A180" s="168" t="s">
        <v>11</v>
      </c>
      <c r="B180" s="168" t="s">
        <v>523</v>
      </c>
      <c r="C180" s="169" t="s">
        <v>20</v>
      </c>
      <c r="D180" s="161">
        <v>12</v>
      </c>
      <c r="E180" s="165">
        <v>5.958333333333333</v>
      </c>
      <c r="F180" s="165">
        <v>5.958333333333333</v>
      </c>
      <c r="G180" s="161" t="s">
        <v>0</v>
      </c>
      <c r="H180" s="98"/>
    </row>
    <row r="181" spans="1:8" x14ac:dyDescent="0.35">
      <c r="A181" s="168" t="s">
        <v>11</v>
      </c>
      <c r="B181" s="170" t="s">
        <v>334</v>
      </c>
      <c r="C181" s="169" t="s">
        <v>10</v>
      </c>
      <c r="D181" s="161">
        <v>11</v>
      </c>
      <c r="E181" s="165">
        <v>5.7727272727272725</v>
      </c>
      <c r="F181" s="165">
        <v>5.6363636363636367</v>
      </c>
      <c r="G181" s="161" t="s">
        <v>0</v>
      </c>
      <c r="H181" s="98"/>
    </row>
    <row r="182" spans="1:8" x14ac:dyDescent="0.35">
      <c r="A182" s="168" t="s">
        <v>11</v>
      </c>
      <c r="B182" s="168" t="s">
        <v>581</v>
      </c>
      <c r="C182" s="169" t="s">
        <v>10</v>
      </c>
      <c r="D182" s="161">
        <v>0</v>
      </c>
      <c r="E182" s="165">
        <v>0</v>
      </c>
      <c r="F182" s="165">
        <v>0</v>
      </c>
      <c r="G182" s="161" t="s">
        <v>0</v>
      </c>
      <c r="H182" s="98"/>
    </row>
    <row r="183" spans="1:8" x14ac:dyDescent="0.35">
      <c r="A183" s="168" t="s">
        <v>11</v>
      </c>
      <c r="B183" s="168" t="s">
        <v>69</v>
      </c>
      <c r="C183" s="169" t="s">
        <v>10</v>
      </c>
      <c r="D183" s="161">
        <v>11</v>
      </c>
      <c r="E183" s="165">
        <v>5.7272727272727275</v>
      </c>
      <c r="F183" s="165">
        <v>5.5909090909090908</v>
      </c>
      <c r="G183" s="161" t="s">
        <v>0</v>
      </c>
      <c r="H183" s="98"/>
    </row>
    <row r="184" spans="1:8" x14ac:dyDescent="0.35">
      <c r="A184" s="168" t="s">
        <v>11</v>
      </c>
      <c r="B184" s="168" t="s">
        <v>336</v>
      </c>
      <c r="C184" s="169" t="s">
        <v>134</v>
      </c>
      <c r="D184" s="161">
        <v>12</v>
      </c>
      <c r="E184" s="165">
        <v>6.166666666666667</v>
      </c>
      <c r="F184" s="165">
        <v>6.666666666666667</v>
      </c>
      <c r="G184" s="161" t="s">
        <v>0</v>
      </c>
      <c r="H184" s="98"/>
    </row>
    <row r="185" spans="1:8" x14ac:dyDescent="0.35">
      <c r="A185" s="168" t="s">
        <v>11</v>
      </c>
      <c r="B185" s="168" t="s">
        <v>563</v>
      </c>
      <c r="C185" s="169" t="s">
        <v>134</v>
      </c>
      <c r="D185" s="161">
        <v>2</v>
      </c>
      <c r="E185" s="165">
        <v>5.5</v>
      </c>
      <c r="F185" s="165">
        <v>5.5</v>
      </c>
      <c r="G185" s="161" t="s">
        <v>0</v>
      </c>
      <c r="H185" s="98"/>
    </row>
    <row r="186" spans="1:8" x14ac:dyDescent="0.35">
      <c r="A186" s="168" t="s">
        <v>11</v>
      </c>
      <c r="B186" s="168" t="s">
        <v>546</v>
      </c>
      <c r="C186" s="169" t="s">
        <v>134</v>
      </c>
      <c r="D186" s="161">
        <v>1</v>
      </c>
      <c r="E186" s="165">
        <v>5.5</v>
      </c>
      <c r="F186" s="165">
        <v>5.5</v>
      </c>
      <c r="G186" s="161" t="s">
        <v>0</v>
      </c>
      <c r="H186" s="98"/>
    </row>
    <row r="187" spans="1:8" x14ac:dyDescent="0.35">
      <c r="A187" s="168" t="s">
        <v>11</v>
      </c>
      <c r="B187" s="168" t="s">
        <v>231</v>
      </c>
      <c r="C187" s="169" t="s">
        <v>134</v>
      </c>
      <c r="D187" s="161">
        <v>4</v>
      </c>
      <c r="E187" s="165">
        <v>5.625</v>
      </c>
      <c r="F187" s="165">
        <v>5.625</v>
      </c>
      <c r="G187" s="161" t="s">
        <v>0</v>
      </c>
      <c r="H187" s="98"/>
    </row>
    <row r="188" spans="1:8" x14ac:dyDescent="0.35">
      <c r="A188" s="168" t="s">
        <v>11</v>
      </c>
      <c r="B188" s="168" t="s">
        <v>338</v>
      </c>
      <c r="C188" s="169" t="s">
        <v>134</v>
      </c>
      <c r="D188" s="161">
        <v>0</v>
      </c>
      <c r="E188" s="165">
        <v>0</v>
      </c>
      <c r="F188" s="165">
        <v>0</v>
      </c>
      <c r="G188" s="161" t="s">
        <v>0</v>
      </c>
      <c r="H188" s="98"/>
    </row>
    <row r="189" spans="1:8" x14ac:dyDescent="0.35">
      <c r="A189" s="168" t="s">
        <v>11</v>
      </c>
      <c r="B189" s="168" t="s">
        <v>559</v>
      </c>
      <c r="C189" s="169" t="s">
        <v>134</v>
      </c>
      <c r="D189" s="161">
        <v>13</v>
      </c>
      <c r="E189" s="165">
        <v>5.6923076923076925</v>
      </c>
      <c r="F189" s="165">
        <v>5.6538461538461542</v>
      </c>
      <c r="G189" s="161" t="s">
        <v>0</v>
      </c>
      <c r="H189" s="98"/>
    </row>
    <row r="190" spans="1:8" x14ac:dyDescent="0.35">
      <c r="A190" s="168" t="s">
        <v>11</v>
      </c>
      <c r="B190" s="168" t="s">
        <v>188</v>
      </c>
      <c r="C190" s="169" t="s">
        <v>134</v>
      </c>
      <c r="D190" s="161">
        <v>37</v>
      </c>
      <c r="E190" s="165">
        <v>5.7972972972972974</v>
      </c>
      <c r="F190" s="165">
        <v>5.8243243243243246</v>
      </c>
      <c r="G190" s="161" t="s">
        <v>0</v>
      </c>
      <c r="H190" s="98"/>
    </row>
    <row r="191" spans="1:8" x14ac:dyDescent="0.35">
      <c r="A191" s="168" t="s">
        <v>11</v>
      </c>
      <c r="B191" s="168" t="s">
        <v>339</v>
      </c>
      <c r="C191" s="169" t="s">
        <v>134</v>
      </c>
      <c r="D191" s="161">
        <v>37</v>
      </c>
      <c r="E191" s="165">
        <v>5.9054054054054053</v>
      </c>
      <c r="F191" s="165">
        <v>5.8513513513513518</v>
      </c>
      <c r="G191" s="161" t="s">
        <v>0</v>
      </c>
      <c r="H191" s="98"/>
    </row>
    <row r="192" spans="1:8" x14ac:dyDescent="0.35">
      <c r="A192" s="168" t="s">
        <v>11</v>
      </c>
      <c r="B192" s="168" t="s">
        <v>491</v>
      </c>
      <c r="C192" s="169" t="s">
        <v>134</v>
      </c>
      <c r="D192" s="161">
        <v>4</v>
      </c>
      <c r="E192" s="165">
        <v>5.75</v>
      </c>
      <c r="F192" s="165">
        <v>5.75</v>
      </c>
      <c r="G192" s="161" t="s">
        <v>0</v>
      </c>
      <c r="H192" s="98"/>
    </row>
    <row r="193" spans="1:8" x14ac:dyDescent="0.35">
      <c r="A193" s="168" t="s">
        <v>11</v>
      </c>
      <c r="B193" s="168" t="s">
        <v>461</v>
      </c>
      <c r="C193" s="169" t="s">
        <v>134</v>
      </c>
      <c r="D193" s="161">
        <v>21</v>
      </c>
      <c r="E193" s="165">
        <v>6.0238095238095237</v>
      </c>
      <c r="F193" s="165">
        <v>6.1428571428571432</v>
      </c>
      <c r="G193" s="161" t="s">
        <v>0</v>
      </c>
      <c r="H193" s="98"/>
    </row>
    <row r="194" spans="1:8" x14ac:dyDescent="0.35">
      <c r="A194" s="168" t="s">
        <v>11</v>
      </c>
      <c r="B194" s="168" t="s">
        <v>341</v>
      </c>
      <c r="C194" s="169" t="s">
        <v>4</v>
      </c>
      <c r="D194" s="161">
        <v>33</v>
      </c>
      <c r="E194" s="165">
        <v>5.8484848484848486</v>
      </c>
      <c r="F194" s="165">
        <v>5.9696969696969697</v>
      </c>
      <c r="G194" s="161" t="s">
        <v>0</v>
      </c>
      <c r="H194" s="98"/>
    </row>
    <row r="195" spans="1:8" x14ac:dyDescent="0.35">
      <c r="A195" s="168" t="s">
        <v>11</v>
      </c>
      <c r="B195" s="168" t="s">
        <v>343</v>
      </c>
      <c r="C195" s="169" t="s">
        <v>21</v>
      </c>
      <c r="D195" s="161">
        <v>13</v>
      </c>
      <c r="E195" s="165">
        <v>6.0769230769230766</v>
      </c>
      <c r="F195" s="165">
        <v>6.2692307692307692</v>
      </c>
      <c r="G195" s="161" t="s">
        <v>0</v>
      </c>
      <c r="H195" s="98"/>
    </row>
    <row r="196" spans="1:8" x14ac:dyDescent="0.35">
      <c r="A196" s="168" t="s">
        <v>11</v>
      </c>
      <c r="B196" s="168" t="s">
        <v>534</v>
      </c>
      <c r="C196" s="169" t="s">
        <v>193</v>
      </c>
      <c r="D196" s="161">
        <v>1</v>
      </c>
      <c r="E196" s="165">
        <v>6</v>
      </c>
      <c r="F196" s="165">
        <v>6</v>
      </c>
      <c r="G196" s="161" t="s">
        <v>0</v>
      </c>
      <c r="H196" s="98"/>
    </row>
    <row r="197" spans="1:8" x14ac:dyDescent="0.35">
      <c r="A197" s="168" t="s">
        <v>11</v>
      </c>
      <c r="B197" s="168" t="s">
        <v>345</v>
      </c>
      <c r="C197" s="169" t="s">
        <v>193</v>
      </c>
      <c r="D197" s="161">
        <v>22</v>
      </c>
      <c r="E197" s="165">
        <v>5.7954545454545459</v>
      </c>
      <c r="F197" s="165">
        <v>5.75</v>
      </c>
      <c r="G197" s="161" t="s">
        <v>0</v>
      </c>
      <c r="H197" s="98"/>
    </row>
    <row r="198" spans="1:8" x14ac:dyDescent="0.35">
      <c r="A198" s="168" t="s">
        <v>11</v>
      </c>
      <c r="B198" s="168" t="s">
        <v>503</v>
      </c>
      <c r="C198" s="169" t="s">
        <v>193</v>
      </c>
      <c r="D198" s="161">
        <v>23</v>
      </c>
      <c r="E198" s="165">
        <v>5.8913043478260869</v>
      </c>
      <c r="F198" s="165">
        <v>5.8478260869565215</v>
      </c>
      <c r="G198" s="161" t="s">
        <v>0</v>
      </c>
      <c r="H198" s="98"/>
    </row>
    <row r="199" spans="1:8" x14ac:dyDescent="0.35">
      <c r="A199" s="168" t="s">
        <v>11</v>
      </c>
      <c r="B199" s="168" t="s">
        <v>346</v>
      </c>
      <c r="C199" s="169" t="s">
        <v>193</v>
      </c>
      <c r="D199" s="161">
        <v>15</v>
      </c>
      <c r="E199" s="165">
        <v>5.7</v>
      </c>
      <c r="F199" s="165">
        <v>5.6333333333333337</v>
      </c>
      <c r="G199" s="161" t="s">
        <v>0</v>
      </c>
      <c r="H199" s="98"/>
    </row>
    <row r="200" spans="1:8" x14ac:dyDescent="0.35">
      <c r="A200" s="168" t="s">
        <v>11</v>
      </c>
      <c r="B200" s="168" t="s">
        <v>478</v>
      </c>
      <c r="C200" s="169" t="s">
        <v>193</v>
      </c>
      <c r="D200" s="161">
        <v>21</v>
      </c>
      <c r="E200" s="165">
        <v>5.7857142857142856</v>
      </c>
      <c r="F200" s="165">
        <v>5.8095238095238093</v>
      </c>
      <c r="G200" s="161" t="s">
        <v>0</v>
      </c>
      <c r="H200" s="98"/>
    </row>
    <row r="201" spans="1:8" x14ac:dyDescent="0.35">
      <c r="A201" s="168" t="s">
        <v>11</v>
      </c>
      <c r="B201" s="168" t="s">
        <v>495</v>
      </c>
      <c r="C201" s="169" t="s">
        <v>193</v>
      </c>
      <c r="D201" s="161">
        <v>18</v>
      </c>
      <c r="E201" s="165">
        <v>5.7777777777777777</v>
      </c>
      <c r="F201" s="165">
        <v>5.916666666666667</v>
      </c>
      <c r="G201" s="161" t="s">
        <v>0</v>
      </c>
      <c r="H201" s="98"/>
    </row>
    <row r="202" spans="1:8" x14ac:dyDescent="0.35">
      <c r="A202" s="168" t="s">
        <v>11</v>
      </c>
      <c r="B202" s="168" t="s">
        <v>479</v>
      </c>
      <c r="C202" s="169" t="s">
        <v>193</v>
      </c>
      <c r="D202" s="161">
        <v>30</v>
      </c>
      <c r="E202" s="165">
        <v>5.85</v>
      </c>
      <c r="F202" s="165">
        <v>5.916666666666667</v>
      </c>
      <c r="G202" s="161" t="s">
        <v>0</v>
      </c>
      <c r="H202" s="98"/>
    </row>
    <row r="203" spans="1:8" x14ac:dyDescent="0.35">
      <c r="A203" s="168" t="s">
        <v>11</v>
      </c>
      <c r="B203" s="168" t="s">
        <v>583</v>
      </c>
      <c r="C203" s="169" t="s">
        <v>193</v>
      </c>
      <c r="D203" s="161">
        <v>14</v>
      </c>
      <c r="E203" s="165">
        <v>6.2142857142857144</v>
      </c>
      <c r="F203" s="165">
        <v>6.5357142857142856</v>
      </c>
      <c r="G203" s="161" t="s">
        <v>0</v>
      </c>
      <c r="H203" s="98"/>
    </row>
    <row r="204" spans="1:8" x14ac:dyDescent="0.35">
      <c r="A204" s="168" t="s">
        <v>11</v>
      </c>
      <c r="B204" s="168" t="s">
        <v>312</v>
      </c>
      <c r="C204" s="169" t="s">
        <v>245</v>
      </c>
      <c r="D204" s="161">
        <v>35</v>
      </c>
      <c r="E204" s="165">
        <v>5.8</v>
      </c>
      <c r="F204" s="165">
        <v>5.7714285714285714</v>
      </c>
      <c r="G204" s="161" t="s">
        <v>0</v>
      </c>
      <c r="H204" s="98"/>
    </row>
    <row r="205" spans="1:8" x14ac:dyDescent="0.35">
      <c r="A205" s="168" t="s">
        <v>11</v>
      </c>
      <c r="B205" s="168" t="s">
        <v>453</v>
      </c>
      <c r="C205" s="169" t="s">
        <v>245</v>
      </c>
      <c r="D205" s="161">
        <v>23</v>
      </c>
      <c r="E205" s="165">
        <v>5.8043478260869561</v>
      </c>
      <c r="F205" s="165">
        <v>5.7608695652173916</v>
      </c>
      <c r="G205" s="161" t="s">
        <v>0</v>
      </c>
      <c r="H205" s="98"/>
    </row>
    <row r="206" spans="1:8" x14ac:dyDescent="0.35">
      <c r="A206" s="168" t="s">
        <v>11</v>
      </c>
      <c r="B206" s="168" t="s">
        <v>630</v>
      </c>
      <c r="C206" s="169" t="s">
        <v>245</v>
      </c>
      <c r="D206" s="161">
        <v>0</v>
      </c>
      <c r="E206" s="165">
        <v>0</v>
      </c>
      <c r="F206" s="165">
        <v>0</v>
      </c>
      <c r="G206" s="161" t="s">
        <v>0</v>
      </c>
      <c r="H206" s="98"/>
    </row>
    <row r="207" spans="1:8" x14ac:dyDescent="0.35">
      <c r="A207" s="168" t="s">
        <v>11</v>
      </c>
      <c r="B207" s="168" t="s">
        <v>420</v>
      </c>
      <c r="C207" s="169" t="s">
        <v>245</v>
      </c>
      <c r="D207" s="161">
        <v>15</v>
      </c>
      <c r="E207" s="165">
        <v>5.5666666666666664</v>
      </c>
      <c r="F207" s="165">
        <v>5.5</v>
      </c>
      <c r="G207" s="161" t="s">
        <v>0</v>
      </c>
      <c r="H207" s="98"/>
    </row>
    <row r="208" spans="1:8" x14ac:dyDescent="0.35">
      <c r="A208" s="168" t="s">
        <v>11</v>
      </c>
      <c r="B208" s="168" t="s">
        <v>584</v>
      </c>
      <c r="C208" s="169" t="s">
        <v>245</v>
      </c>
      <c r="D208" s="161">
        <v>3</v>
      </c>
      <c r="E208" s="165">
        <v>5.833333333333333</v>
      </c>
      <c r="F208" s="165">
        <v>5.833333333333333</v>
      </c>
      <c r="G208" s="161" t="s">
        <v>0</v>
      </c>
      <c r="H208" s="98"/>
    </row>
    <row r="209" spans="1:8" x14ac:dyDescent="0.35">
      <c r="A209" s="168" t="s">
        <v>11</v>
      </c>
      <c r="B209" s="168" t="s">
        <v>421</v>
      </c>
      <c r="C209" s="169" t="s">
        <v>245</v>
      </c>
      <c r="D209" s="161">
        <v>32</v>
      </c>
      <c r="E209" s="165">
        <v>5.9375</v>
      </c>
      <c r="F209" s="165">
        <v>6.09375</v>
      </c>
      <c r="G209" s="161" t="s">
        <v>0</v>
      </c>
      <c r="H209" s="98"/>
    </row>
    <row r="210" spans="1:8" x14ac:dyDescent="0.35">
      <c r="A210" s="168" t="s">
        <v>11</v>
      </c>
      <c r="B210" s="168" t="s">
        <v>525</v>
      </c>
      <c r="C210" s="169" t="s">
        <v>245</v>
      </c>
      <c r="D210" s="161">
        <v>4</v>
      </c>
      <c r="E210" s="165">
        <v>5.875</v>
      </c>
      <c r="F210" s="165">
        <v>6.625</v>
      </c>
      <c r="G210" s="161" t="s">
        <v>0</v>
      </c>
      <c r="H210" s="98"/>
    </row>
    <row r="211" spans="1:8" x14ac:dyDescent="0.35">
      <c r="A211" s="168" t="s">
        <v>11</v>
      </c>
      <c r="B211" s="168" t="s">
        <v>571</v>
      </c>
      <c r="C211" s="169" t="s">
        <v>245</v>
      </c>
      <c r="D211" s="161">
        <v>11</v>
      </c>
      <c r="E211" s="165">
        <v>5.5454545454545459</v>
      </c>
      <c r="F211" s="165">
        <v>5.7272727272727275</v>
      </c>
      <c r="G211" s="161" t="s">
        <v>0</v>
      </c>
      <c r="H211" s="98"/>
    </row>
    <row r="212" spans="1:8" x14ac:dyDescent="0.35">
      <c r="A212" s="168" t="s">
        <v>11</v>
      </c>
      <c r="B212" s="168" t="s">
        <v>480</v>
      </c>
      <c r="C212" s="169" t="s">
        <v>245</v>
      </c>
      <c r="D212" s="161">
        <v>20</v>
      </c>
      <c r="E212" s="165">
        <v>5.875</v>
      </c>
      <c r="F212" s="165">
        <v>5.7</v>
      </c>
      <c r="G212" s="161" t="s">
        <v>0</v>
      </c>
      <c r="H212" s="98"/>
    </row>
    <row r="213" spans="1:8" x14ac:dyDescent="0.35">
      <c r="A213" s="168" t="s">
        <v>11</v>
      </c>
      <c r="B213" s="168" t="s">
        <v>481</v>
      </c>
      <c r="C213" s="169" t="s">
        <v>245</v>
      </c>
      <c r="D213" s="161">
        <v>22</v>
      </c>
      <c r="E213" s="165">
        <v>5.7727272727272725</v>
      </c>
      <c r="F213" s="165">
        <v>5.7045454545454541</v>
      </c>
      <c r="G213" s="161" t="s">
        <v>0</v>
      </c>
      <c r="H213" s="98"/>
    </row>
    <row r="214" spans="1:8" x14ac:dyDescent="0.35">
      <c r="A214" s="168" t="s">
        <v>11</v>
      </c>
      <c r="B214" s="168" t="s">
        <v>498</v>
      </c>
      <c r="C214" s="169" t="s">
        <v>245</v>
      </c>
      <c r="D214" s="161">
        <v>1</v>
      </c>
      <c r="E214" s="165">
        <v>5.5</v>
      </c>
      <c r="F214" s="165">
        <v>5.5</v>
      </c>
      <c r="G214" s="161" t="s">
        <v>0</v>
      </c>
      <c r="H214" s="98"/>
    </row>
    <row r="215" spans="1:8" x14ac:dyDescent="0.35">
      <c r="A215" s="168" t="s">
        <v>11</v>
      </c>
      <c r="B215" s="168" t="s">
        <v>482</v>
      </c>
      <c r="C215" s="169" t="s">
        <v>245</v>
      </c>
      <c r="D215" s="161">
        <v>25</v>
      </c>
      <c r="E215" s="165">
        <v>5.72</v>
      </c>
      <c r="F215" s="165">
        <v>5.92</v>
      </c>
      <c r="G215" s="161" t="s">
        <v>0</v>
      </c>
      <c r="H215" s="98"/>
    </row>
    <row r="216" spans="1:8" x14ac:dyDescent="0.35">
      <c r="A216" s="168" t="s">
        <v>11</v>
      </c>
      <c r="B216" s="168" t="s">
        <v>422</v>
      </c>
      <c r="C216" s="169" t="s">
        <v>245</v>
      </c>
      <c r="D216" s="161">
        <v>14</v>
      </c>
      <c r="E216" s="165">
        <v>5.7857142857142856</v>
      </c>
      <c r="F216" s="165">
        <v>5.6428571428571432</v>
      </c>
      <c r="G216" s="161" t="s">
        <v>0</v>
      </c>
      <c r="H216" s="98"/>
    </row>
    <row r="217" spans="1:8" x14ac:dyDescent="0.35">
      <c r="A217" s="168" t="s">
        <v>11</v>
      </c>
      <c r="B217" s="168" t="s">
        <v>208</v>
      </c>
      <c r="C217" s="169" t="s">
        <v>5</v>
      </c>
      <c r="D217" s="161">
        <v>22</v>
      </c>
      <c r="E217" s="165">
        <v>6.0909090909090908</v>
      </c>
      <c r="F217" s="165">
        <v>6.2954545454545459</v>
      </c>
      <c r="G217" s="161" t="s">
        <v>0</v>
      </c>
      <c r="H217" s="98"/>
    </row>
    <row r="218" spans="1:8" x14ac:dyDescent="0.35">
      <c r="A218" s="168" t="s">
        <v>11</v>
      </c>
      <c r="B218" s="168" t="s">
        <v>550</v>
      </c>
      <c r="C218" s="169" t="s">
        <v>5</v>
      </c>
      <c r="D218" s="161">
        <v>0</v>
      </c>
      <c r="E218" s="165">
        <v>0</v>
      </c>
      <c r="F218" s="165">
        <v>0</v>
      </c>
      <c r="G218" s="161" t="s">
        <v>0</v>
      </c>
      <c r="H218" s="98"/>
    </row>
    <row r="219" spans="1:8" x14ac:dyDescent="0.35">
      <c r="A219" s="168" t="s">
        <v>11</v>
      </c>
      <c r="B219" s="168" t="s">
        <v>331</v>
      </c>
      <c r="C219" s="169" t="s">
        <v>5</v>
      </c>
      <c r="D219" s="161">
        <v>7</v>
      </c>
      <c r="E219" s="165">
        <v>5.8571428571428568</v>
      </c>
      <c r="F219" s="165">
        <v>5.8571428571428568</v>
      </c>
      <c r="G219" s="161" t="s">
        <v>0</v>
      </c>
      <c r="H219" s="98"/>
    </row>
    <row r="220" spans="1:8" x14ac:dyDescent="0.35">
      <c r="A220" s="168" t="s">
        <v>11</v>
      </c>
      <c r="B220" s="170" t="s">
        <v>585</v>
      </c>
      <c r="C220" s="169" t="s">
        <v>5</v>
      </c>
      <c r="D220" s="161">
        <v>3</v>
      </c>
      <c r="E220" s="165">
        <v>5.833333333333333</v>
      </c>
      <c r="F220" s="165">
        <v>5.666666666666667</v>
      </c>
      <c r="G220" s="161" t="s">
        <v>0</v>
      </c>
      <c r="H220" s="98"/>
    </row>
    <row r="221" spans="1:8" x14ac:dyDescent="0.35">
      <c r="A221" s="169" t="s">
        <v>11</v>
      </c>
      <c r="B221" s="169" t="s">
        <v>586</v>
      </c>
      <c r="C221" s="169" t="s">
        <v>247</v>
      </c>
      <c r="D221" s="161">
        <v>3</v>
      </c>
      <c r="E221" s="165">
        <v>6.166666666666667</v>
      </c>
      <c r="F221" s="165">
        <v>6.166666666666667</v>
      </c>
      <c r="G221" s="161" t="s">
        <v>0</v>
      </c>
      <c r="H221" s="98"/>
    </row>
    <row r="222" spans="1:8" x14ac:dyDescent="0.35">
      <c r="A222" s="168" t="s">
        <v>11</v>
      </c>
      <c r="B222" s="168" t="s">
        <v>424</v>
      </c>
      <c r="C222" s="169" t="s">
        <v>247</v>
      </c>
      <c r="D222" s="161">
        <v>2</v>
      </c>
      <c r="E222" s="165">
        <v>5.75</v>
      </c>
      <c r="F222" s="165">
        <v>5.75</v>
      </c>
      <c r="G222" s="161" t="s">
        <v>0</v>
      </c>
      <c r="H222" s="98"/>
    </row>
    <row r="223" spans="1:8" x14ac:dyDescent="0.35">
      <c r="A223" s="168" t="s">
        <v>11</v>
      </c>
      <c r="B223" s="168" t="s">
        <v>321</v>
      </c>
      <c r="C223" s="169" t="s">
        <v>247</v>
      </c>
      <c r="D223" s="161">
        <v>24</v>
      </c>
      <c r="E223" s="165">
        <v>5.916666666666667</v>
      </c>
      <c r="F223" s="165">
        <v>6.104166666666667</v>
      </c>
      <c r="G223" s="161" t="s">
        <v>0</v>
      </c>
      <c r="H223" s="98"/>
    </row>
    <row r="224" spans="1:8" x14ac:dyDescent="0.35">
      <c r="A224" s="168" t="s">
        <v>11</v>
      </c>
      <c r="B224" s="168" t="s">
        <v>617</v>
      </c>
      <c r="C224" s="169" t="s">
        <v>247</v>
      </c>
      <c r="D224" s="161">
        <v>0</v>
      </c>
      <c r="E224" s="165">
        <v>0</v>
      </c>
      <c r="F224" s="165">
        <v>0</v>
      </c>
      <c r="G224" s="161" t="s">
        <v>0</v>
      </c>
      <c r="H224" s="98"/>
    </row>
    <row r="225" spans="1:8" x14ac:dyDescent="0.35">
      <c r="A225" s="168" t="s">
        <v>11</v>
      </c>
      <c r="B225" s="168" t="s">
        <v>425</v>
      </c>
      <c r="C225" s="169" t="s">
        <v>247</v>
      </c>
      <c r="D225" s="161">
        <v>5</v>
      </c>
      <c r="E225" s="165">
        <v>6</v>
      </c>
      <c r="F225" s="165">
        <v>6.5</v>
      </c>
      <c r="G225" s="161" t="s">
        <v>0</v>
      </c>
      <c r="H225" s="98"/>
    </row>
    <row r="226" spans="1:8" x14ac:dyDescent="0.35">
      <c r="A226" s="168" t="s">
        <v>11</v>
      </c>
      <c r="B226" s="168" t="s">
        <v>427</v>
      </c>
      <c r="C226" s="169" t="s">
        <v>247</v>
      </c>
      <c r="D226" s="161">
        <v>21</v>
      </c>
      <c r="E226" s="165">
        <v>5.9285714285714288</v>
      </c>
      <c r="F226" s="165">
        <v>5.8571428571428568</v>
      </c>
      <c r="G226" s="161" t="s">
        <v>0</v>
      </c>
      <c r="H226" s="98"/>
    </row>
    <row r="227" spans="1:8" x14ac:dyDescent="0.35">
      <c r="A227" s="168" t="s">
        <v>11</v>
      </c>
      <c r="B227" s="168" t="s">
        <v>428</v>
      </c>
      <c r="C227" s="169" t="s">
        <v>247</v>
      </c>
      <c r="D227" s="161">
        <v>31</v>
      </c>
      <c r="E227" s="165">
        <v>6.145161290322581</v>
      </c>
      <c r="F227" s="165">
        <v>6.387096774193548</v>
      </c>
      <c r="G227" s="161" t="s">
        <v>0</v>
      </c>
      <c r="H227" s="98"/>
    </row>
    <row r="228" spans="1:8" x14ac:dyDescent="0.35">
      <c r="A228" s="168" t="s">
        <v>11</v>
      </c>
      <c r="B228" s="168" t="s">
        <v>492</v>
      </c>
      <c r="C228" s="169" t="s">
        <v>247</v>
      </c>
      <c r="D228" s="161">
        <v>14</v>
      </c>
      <c r="E228" s="165">
        <v>5.6428571428571432</v>
      </c>
      <c r="F228" s="165">
        <v>5.5714285714285712</v>
      </c>
      <c r="G228" s="161" t="s">
        <v>0</v>
      </c>
      <c r="H228" s="98"/>
    </row>
    <row r="229" spans="1:8" x14ac:dyDescent="0.35">
      <c r="A229" s="168" t="s">
        <v>11</v>
      </c>
      <c r="B229" s="168" t="s">
        <v>217</v>
      </c>
      <c r="C229" s="169" t="s">
        <v>27</v>
      </c>
      <c r="D229" s="161">
        <v>9</v>
      </c>
      <c r="E229" s="165">
        <v>5.7777777777777777</v>
      </c>
      <c r="F229" s="165">
        <v>5.7222222222222223</v>
      </c>
      <c r="G229" s="161" t="s">
        <v>0</v>
      </c>
      <c r="H229" s="98"/>
    </row>
    <row r="230" spans="1:8" x14ac:dyDescent="0.35">
      <c r="A230" s="168" t="s">
        <v>11</v>
      </c>
      <c r="B230" s="168" t="s">
        <v>349</v>
      </c>
      <c r="C230" s="169" t="s">
        <v>27</v>
      </c>
      <c r="D230" s="161">
        <v>32</v>
      </c>
      <c r="E230" s="165">
        <v>5.96875</v>
      </c>
      <c r="F230" s="165">
        <v>6.453125</v>
      </c>
      <c r="G230" s="161" t="s">
        <v>0</v>
      </c>
      <c r="H230" s="98"/>
    </row>
    <row r="231" spans="1:8" x14ac:dyDescent="0.35">
      <c r="A231" s="168" t="s">
        <v>11</v>
      </c>
      <c r="B231" s="168" t="s">
        <v>350</v>
      </c>
      <c r="C231" s="169" t="s">
        <v>27</v>
      </c>
      <c r="D231" s="161">
        <v>8</v>
      </c>
      <c r="E231" s="165">
        <v>6</v>
      </c>
      <c r="F231" s="165">
        <v>5.875</v>
      </c>
      <c r="G231" s="161" t="s">
        <v>0</v>
      </c>
      <c r="H231" s="98"/>
    </row>
    <row r="232" spans="1:8" x14ac:dyDescent="0.35">
      <c r="A232" s="168" t="s">
        <v>11</v>
      </c>
      <c r="B232" s="168" t="s">
        <v>483</v>
      </c>
      <c r="C232" s="169" t="s">
        <v>27</v>
      </c>
      <c r="D232" s="161">
        <v>17</v>
      </c>
      <c r="E232" s="165">
        <v>5.8235294117647056</v>
      </c>
      <c r="F232" s="165">
        <v>5.882352941176471</v>
      </c>
      <c r="G232" s="161" t="s">
        <v>0</v>
      </c>
      <c r="H232" s="98"/>
    </row>
    <row r="233" spans="1:8" x14ac:dyDescent="0.35">
      <c r="A233" s="168" t="s">
        <v>11</v>
      </c>
      <c r="B233" s="168" t="s">
        <v>319</v>
      </c>
      <c r="C233" s="169" t="s">
        <v>27</v>
      </c>
      <c r="D233" s="161">
        <v>32</v>
      </c>
      <c r="E233" s="165">
        <v>5.875</v>
      </c>
      <c r="F233" s="165">
        <v>5.875</v>
      </c>
      <c r="G233" s="161" t="s">
        <v>0</v>
      </c>
      <c r="H233" s="98"/>
    </row>
    <row r="234" spans="1:8" x14ac:dyDescent="0.35">
      <c r="A234" s="168" t="s">
        <v>11</v>
      </c>
      <c r="B234" s="168" t="s">
        <v>351</v>
      </c>
      <c r="C234" s="169" t="s">
        <v>27</v>
      </c>
      <c r="D234" s="161">
        <v>17</v>
      </c>
      <c r="E234" s="165">
        <v>5.6470588235294121</v>
      </c>
      <c r="F234" s="165">
        <v>5.5882352941176467</v>
      </c>
      <c r="G234" s="161" t="s">
        <v>0</v>
      </c>
      <c r="H234" s="98"/>
    </row>
    <row r="235" spans="1:8" x14ac:dyDescent="0.35">
      <c r="A235" s="168" t="s">
        <v>11</v>
      </c>
      <c r="B235" s="168" t="s">
        <v>618</v>
      </c>
      <c r="C235" s="169" t="s">
        <v>8</v>
      </c>
      <c r="D235" s="161">
        <v>0</v>
      </c>
      <c r="E235" s="165">
        <v>0</v>
      </c>
      <c r="F235" s="165">
        <v>0</v>
      </c>
      <c r="G235" s="161" t="s">
        <v>0</v>
      </c>
      <c r="H235" s="98"/>
    </row>
    <row r="236" spans="1:8" x14ac:dyDescent="0.35">
      <c r="A236" s="168" t="s">
        <v>11</v>
      </c>
      <c r="B236" s="168" t="s">
        <v>465</v>
      </c>
      <c r="C236" s="169" t="s">
        <v>8</v>
      </c>
      <c r="D236" s="161">
        <v>19</v>
      </c>
      <c r="E236" s="165">
        <v>5.9210526315789478</v>
      </c>
      <c r="F236" s="165">
        <v>5.8421052631578947</v>
      </c>
      <c r="G236" s="161" t="s">
        <v>0</v>
      </c>
      <c r="H236" s="98"/>
    </row>
    <row r="237" spans="1:8" x14ac:dyDescent="0.35">
      <c r="A237" s="168" t="s">
        <v>11</v>
      </c>
      <c r="B237" s="168" t="s">
        <v>454</v>
      </c>
      <c r="C237" s="169" t="s">
        <v>8</v>
      </c>
      <c r="D237" s="161">
        <v>30</v>
      </c>
      <c r="E237" s="165">
        <v>5.8833333333333337</v>
      </c>
      <c r="F237" s="165">
        <v>5.95</v>
      </c>
      <c r="G237" s="161" t="s">
        <v>0</v>
      </c>
      <c r="H237" s="98"/>
    </row>
    <row r="238" spans="1:8" x14ac:dyDescent="0.35">
      <c r="A238" s="168" t="s">
        <v>11</v>
      </c>
      <c r="B238" s="168" t="s">
        <v>354</v>
      </c>
      <c r="C238" s="169" t="s">
        <v>8</v>
      </c>
      <c r="D238" s="161">
        <v>10</v>
      </c>
      <c r="E238" s="165">
        <v>5.75</v>
      </c>
      <c r="F238" s="165">
        <v>5.7</v>
      </c>
      <c r="G238" s="161" t="s">
        <v>0</v>
      </c>
      <c r="H238" s="98"/>
    </row>
    <row r="239" spans="1:8" x14ac:dyDescent="0.35">
      <c r="A239" s="168" t="s">
        <v>11</v>
      </c>
      <c r="B239" s="168" t="s">
        <v>539</v>
      </c>
      <c r="C239" s="169" t="s">
        <v>51</v>
      </c>
      <c r="D239" s="161">
        <v>22</v>
      </c>
      <c r="E239" s="165">
        <v>5.8636363636363633</v>
      </c>
      <c r="F239" s="165">
        <v>5.7954545454545459</v>
      </c>
      <c r="G239" s="161" t="s">
        <v>0</v>
      </c>
      <c r="H239" s="98"/>
    </row>
    <row r="240" spans="1:8" x14ac:dyDescent="0.35">
      <c r="A240" s="168" t="s">
        <v>11</v>
      </c>
      <c r="B240" s="168" t="s">
        <v>505</v>
      </c>
      <c r="C240" s="169" t="s">
        <v>51</v>
      </c>
      <c r="D240" s="161">
        <v>14</v>
      </c>
      <c r="E240" s="165">
        <v>5.7142857142857144</v>
      </c>
      <c r="F240" s="165">
        <v>5.5</v>
      </c>
      <c r="G240" s="161" t="s">
        <v>0</v>
      </c>
      <c r="H240" s="98"/>
    </row>
    <row r="241" spans="1:8" x14ac:dyDescent="0.35">
      <c r="A241" s="168" t="s">
        <v>11</v>
      </c>
      <c r="B241" s="168" t="s">
        <v>356</v>
      </c>
      <c r="C241" s="169" t="s">
        <v>51</v>
      </c>
      <c r="D241" s="161">
        <v>31</v>
      </c>
      <c r="E241" s="165">
        <v>5.870967741935484</v>
      </c>
      <c r="F241" s="165">
        <v>5.935483870967742</v>
      </c>
      <c r="G241" s="161" t="s">
        <v>0</v>
      </c>
      <c r="H241" s="98"/>
    </row>
    <row r="242" spans="1:8" x14ac:dyDescent="0.35">
      <c r="A242" s="168" t="s">
        <v>11</v>
      </c>
      <c r="B242" s="168" t="s">
        <v>540</v>
      </c>
      <c r="C242" s="169" t="s">
        <v>51</v>
      </c>
      <c r="D242" s="161">
        <v>29</v>
      </c>
      <c r="E242" s="165">
        <v>5.9137931034482758</v>
      </c>
      <c r="F242" s="165">
        <v>5.8620689655172411</v>
      </c>
      <c r="G242" s="161" t="s">
        <v>0</v>
      </c>
      <c r="H242" s="98"/>
    </row>
    <row r="243" spans="1:8" x14ac:dyDescent="0.35">
      <c r="A243" s="168" t="s">
        <v>11</v>
      </c>
      <c r="B243" s="168" t="s">
        <v>357</v>
      </c>
      <c r="C243" s="169" t="s">
        <v>51</v>
      </c>
      <c r="D243" s="161">
        <v>17</v>
      </c>
      <c r="E243" s="165">
        <v>5.7352941176470589</v>
      </c>
      <c r="F243" s="165">
        <v>5.8529411764705879</v>
      </c>
      <c r="G243" s="161" t="s">
        <v>0</v>
      </c>
      <c r="H243" s="98"/>
    </row>
    <row r="244" spans="1:8" x14ac:dyDescent="0.35">
      <c r="A244" s="168" t="s">
        <v>11</v>
      </c>
      <c r="B244" s="168" t="s">
        <v>138</v>
      </c>
      <c r="C244" s="169" t="s">
        <v>51</v>
      </c>
      <c r="D244" s="161">
        <v>10</v>
      </c>
      <c r="E244" s="165">
        <v>5.75</v>
      </c>
      <c r="F244" s="165">
        <v>5.65</v>
      </c>
      <c r="G244" s="161" t="s">
        <v>0</v>
      </c>
      <c r="H244" s="98"/>
    </row>
    <row r="245" spans="1:8" x14ac:dyDescent="0.35">
      <c r="A245" s="168" t="s">
        <v>11</v>
      </c>
      <c r="B245" s="168" t="s">
        <v>358</v>
      </c>
      <c r="C245" s="169" t="s">
        <v>51</v>
      </c>
      <c r="D245" s="161">
        <v>16</v>
      </c>
      <c r="E245" s="165">
        <v>5.6875</v>
      </c>
      <c r="F245" s="165">
        <v>5.65625</v>
      </c>
      <c r="G245" s="161" t="s">
        <v>0</v>
      </c>
      <c r="H245" s="98"/>
    </row>
    <row r="246" spans="1:8" x14ac:dyDescent="0.35">
      <c r="A246" s="168" t="s">
        <v>11</v>
      </c>
      <c r="B246" s="168" t="s">
        <v>359</v>
      </c>
      <c r="C246" s="169" t="s">
        <v>51</v>
      </c>
      <c r="D246" s="161">
        <v>18</v>
      </c>
      <c r="E246" s="165">
        <v>5.9722222222222223</v>
      </c>
      <c r="F246" s="165">
        <v>6.2222222222222223</v>
      </c>
      <c r="G246" s="161" t="s">
        <v>0</v>
      </c>
      <c r="H246" s="98"/>
    </row>
    <row r="247" spans="1:8" x14ac:dyDescent="0.35">
      <c r="A247" s="168" t="s">
        <v>12</v>
      </c>
      <c r="B247" s="168" t="s">
        <v>430</v>
      </c>
      <c r="C247" s="169" t="s">
        <v>26</v>
      </c>
      <c r="D247" s="161">
        <v>21</v>
      </c>
      <c r="E247" s="165">
        <v>6</v>
      </c>
      <c r="F247" s="165">
        <v>6.1904761904761907</v>
      </c>
      <c r="G247" s="161" t="s">
        <v>0</v>
      </c>
      <c r="H247" s="98"/>
    </row>
    <row r="248" spans="1:8" x14ac:dyDescent="0.35">
      <c r="A248" s="168" t="s">
        <v>12</v>
      </c>
      <c r="B248" s="168" t="s">
        <v>631</v>
      </c>
      <c r="C248" s="169" t="s">
        <v>26</v>
      </c>
      <c r="D248" s="161">
        <v>0</v>
      </c>
      <c r="E248" s="165">
        <v>0</v>
      </c>
      <c r="F248" s="165">
        <v>0</v>
      </c>
      <c r="G248" s="161" t="s">
        <v>0</v>
      </c>
      <c r="H248" s="98"/>
    </row>
    <row r="249" spans="1:8" x14ac:dyDescent="0.35">
      <c r="A249" s="168" t="s">
        <v>12</v>
      </c>
      <c r="B249" s="168" t="s">
        <v>202</v>
      </c>
      <c r="C249" s="169" t="s">
        <v>22</v>
      </c>
      <c r="D249" s="161">
        <v>19</v>
      </c>
      <c r="E249" s="165">
        <v>5.8157894736842106</v>
      </c>
      <c r="F249" s="165">
        <v>6.0789473684210522</v>
      </c>
      <c r="G249" s="161" t="s">
        <v>0</v>
      </c>
      <c r="H249" s="98"/>
    </row>
    <row r="250" spans="1:8" x14ac:dyDescent="0.35">
      <c r="A250" s="168" t="s">
        <v>12</v>
      </c>
      <c r="B250" s="168" t="s">
        <v>218</v>
      </c>
      <c r="C250" s="169" t="s">
        <v>22</v>
      </c>
      <c r="D250" s="161">
        <v>12</v>
      </c>
      <c r="E250" s="165">
        <v>5.833333333333333</v>
      </c>
      <c r="F250" s="165">
        <v>5.791666666666667</v>
      </c>
      <c r="G250" s="161" t="s">
        <v>0</v>
      </c>
      <c r="H250" s="98"/>
    </row>
    <row r="251" spans="1:8" x14ac:dyDescent="0.35">
      <c r="A251" s="169" t="s">
        <v>12</v>
      </c>
      <c r="B251" s="169" t="s">
        <v>587</v>
      </c>
      <c r="C251" s="169" t="s">
        <v>150</v>
      </c>
      <c r="D251" s="161">
        <v>2</v>
      </c>
      <c r="E251" s="165">
        <v>6</v>
      </c>
      <c r="F251" s="165">
        <v>6</v>
      </c>
      <c r="G251" s="161" t="s">
        <v>0</v>
      </c>
      <c r="H251" s="98"/>
    </row>
    <row r="252" spans="1:8" x14ac:dyDescent="0.35">
      <c r="A252" s="168" t="s">
        <v>12</v>
      </c>
      <c r="B252" s="168" t="s">
        <v>526</v>
      </c>
      <c r="C252" s="169" t="s">
        <v>150</v>
      </c>
      <c r="D252" s="161">
        <v>4</v>
      </c>
      <c r="E252" s="165">
        <v>6.125</v>
      </c>
      <c r="F252" s="165">
        <v>7.625</v>
      </c>
      <c r="G252" s="161" t="s">
        <v>0</v>
      </c>
      <c r="H252" s="98"/>
    </row>
    <row r="253" spans="1:8" x14ac:dyDescent="0.35">
      <c r="A253" s="168" t="s">
        <v>12</v>
      </c>
      <c r="B253" s="168" t="s">
        <v>431</v>
      </c>
      <c r="C253" s="169" t="s">
        <v>150</v>
      </c>
      <c r="D253" s="161">
        <v>26</v>
      </c>
      <c r="E253" s="165">
        <v>5.9230769230769234</v>
      </c>
      <c r="F253" s="165">
        <v>6.4230769230769234</v>
      </c>
      <c r="G253" s="161" t="s">
        <v>0</v>
      </c>
      <c r="H253" s="98"/>
    </row>
    <row r="254" spans="1:8" x14ac:dyDescent="0.35">
      <c r="A254" s="168" t="s">
        <v>12</v>
      </c>
      <c r="B254" s="168" t="s">
        <v>595</v>
      </c>
      <c r="C254" s="169" t="s">
        <v>150</v>
      </c>
      <c r="D254" s="161">
        <v>8</v>
      </c>
      <c r="E254" s="165">
        <v>5.9375</v>
      </c>
      <c r="F254" s="165">
        <v>6.625</v>
      </c>
      <c r="G254" s="161" t="s">
        <v>0</v>
      </c>
      <c r="H254" s="98"/>
    </row>
    <row r="255" spans="1:8" x14ac:dyDescent="0.35">
      <c r="A255" s="168" t="s">
        <v>12</v>
      </c>
      <c r="B255" s="168" t="s">
        <v>362</v>
      </c>
      <c r="C255" s="169" t="s">
        <v>150</v>
      </c>
      <c r="D255" s="161">
        <v>6</v>
      </c>
      <c r="E255" s="165">
        <v>6</v>
      </c>
      <c r="F255" s="165">
        <v>6.416666666666667</v>
      </c>
      <c r="G255" s="161" t="s">
        <v>0</v>
      </c>
      <c r="H255" s="98"/>
    </row>
    <row r="256" spans="1:8" x14ac:dyDescent="0.35">
      <c r="A256" s="168" t="s">
        <v>12</v>
      </c>
      <c r="B256" s="168" t="s">
        <v>551</v>
      </c>
      <c r="C256" s="169" t="s">
        <v>150</v>
      </c>
      <c r="D256" s="161">
        <v>4</v>
      </c>
      <c r="E256" s="165">
        <v>6.125</v>
      </c>
      <c r="F256" s="165">
        <v>6.875</v>
      </c>
      <c r="G256" s="161" t="s">
        <v>0</v>
      </c>
      <c r="H256" s="98"/>
    </row>
    <row r="257" spans="1:8" x14ac:dyDescent="0.35">
      <c r="A257" s="168" t="s">
        <v>12</v>
      </c>
      <c r="B257" s="168" t="s">
        <v>432</v>
      </c>
      <c r="C257" s="169" t="s">
        <v>192</v>
      </c>
      <c r="D257" s="161">
        <v>12</v>
      </c>
      <c r="E257" s="165">
        <v>5.958333333333333</v>
      </c>
      <c r="F257" s="165">
        <v>6.541666666666667</v>
      </c>
      <c r="G257" s="161" t="s">
        <v>0</v>
      </c>
      <c r="H257" s="98"/>
    </row>
    <row r="258" spans="1:8" x14ac:dyDescent="0.35">
      <c r="A258" s="168" t="s">
        <v>12</v>
      </c>
      <c r="B258" s="168" t="s">
        <v>229</v>
      </c>
      <c r="C258" s="169" t="s">
        <v>192</v>
      </c>
      <c r="D258" s="161">
        <v>16</v>
      </c>
      <c r="E258" s="165">
        <v>6</v>
      </c>
      <c r="F258" s="165">
        <v>6.3125</v>
      </c>
      <c r="G258" s="161" t="s">
        <v>0</v>
      </c>
      <c r="H258" s="98"/>
    </row>
    <row r="259" spans="1:8" x14ac:dyDescent="0.35">
      <c r="A259" s="168" t="s">
        <v>12</v>
      </c>
      <c r="B259" s="168" t="s">
        <v>434</v>
      </c>
      <c r="C259" s="169" t="s">
        <v>239</v>
      </c>
      <c r="D259" s="161">
        <v>35</v>
      </c>
      <c r="E259" s="165">
        <v>6.1571428571428575</v>
      </c>
      <c r="F259" s="165">
        <v>6.9571428571428573</v>
      </c>
      <c r="G259" s="161" t="s">
        <v>0</v>
      </c>
      <c r="H259" s="98"/>
    </row>
    <row r="260" spans="1:8" x14ac:dyDescent="0.35">
      <c r="A260" s="168" t="s">
        <v>12</v>
      </c>
      <c r="B260" s="168" t="s">
        <v>81</v>
      </c>
      <c r="C260" s="169" t="s">
        <v>239</v>
      </c>
      <c r="D260" s="161">
        <v>9</v>
      </c>
      <c r="E260" s="165">
        <v>6</v>
      </c>
      <c r="F260" s="165">
        <v>5.9444444444444446</v>
      </c>
      <c r="G260" s="161" t="s">
        <v>0</v>
      </c>
      <c r="H260" s="98"/>
    </row>
    <row r="261" spans="1:8" x14ac:dyDescent="0.35">
      <c r="A261" s="168" t="s">
        <v>12</v>
      </c>
      <c r="B261" s="168" t="s">
        <v>509</v>
      </c>
      <c r="C261" s="169" t="s">
        <v>239</v>
      </c>
      <c r="D261" s="161">
        <v>5</v>
      </c>
      <c r="E261" s="165">
        <v>5.6</v>
      </c>
      <c r="F261" s="165">
        <v>5.6</v>
      </c>
      <c r="G261" s="161" t="s">
        <v>0</v>
      </c>
      <c r="H261" s="98"/>
    </row>
    <row r="262" spans="1:8" x14ac:dyDescent="0.35">
      <c r="A262" s="168" t="s">
        <v>12</v>
      </c>
      <c r="B262" s="168" t="s">
        <v>435</v>
      </c>
      <c r="C262" s="169" t="s">
        <v>239</v>
      </c>
      <c r="D262" s="161">
        <v>10</v>
      </c>
      <c r="E262" s="165">
        <v>5.9</v>
      </c>
      <c r="F262" s="165">
        <v>6.5</v>
      </c>
      <c r="G262" s="161" t="s">
        <v>0</v>
      </c>
      <c r="H262" s="98"/>
    </row>
    <row r="263" spans="1:8" x14ac:dyDescent="0.35">
      <c r="A263" s="168" t="s">
        <v>12</v>
      </c>
      <c r="B263" s="168" t="s">
        <v>619</v>
      </c>
      <c r="C263" s="169" t="s">
        <v>9</v>
      </c>
      <c r="D263" s="161">
        <v>2</v>
      </c>
      <c r="E263" s="165">
        <v>5.75</v>
      </c>
      <c r="F263" s="165">
        <v>5.75</v>
      </c>
      <c r="G263" s="161" t="s">
        <v>0</v>
      </c>
      <c r="H263" s="98"/>
    </row>
    <row r="264" spans="1:8" x14ac:dyDescent="0.35">
      <c r="A264" s="168" t="s">
        <v>12</v>
      </c>
      <c r="B264" s="168" t="s">
        <v>543</v>
      </c>
      <c r="C264" s="169" t="s">
        <v>9</v>
      </c>
      <c r="D264" s="161">
        <v>1</v>
      </c>
      <c r="E264" s="165">
        <v>6</v>
      </c>
      <c r="F264" s="165">
        <v>6</v>
      </c>
      <c r="G264" s="161" t="s">
        <v>0</v>
      </c>
      <c r="H264" s="98"/>
    </row>
    <row r="265" spans="1:8" x14ac:dyDescent="0.35">
      <c r="A265" s="168" t="s">
        <v>12</v>
      </c>
      <c r="B265" s="168" t="s">
        <v>77</v>
      </c>
      <c r="C265" s="169" t="s">
        <v>9</v>
      </c>
      <c r="D265" s="161">
        <v>27</v>
      </c>
      <c r="E265" s="165">
        <v>5.7777777777777777</v>
      </c>
      <c r="F265" s="165">
        <v>6.2037037037037033</v>
      </c>
      <c r="G265" s="161" t="s">
        <v>0</v>
      </c>
      <c r="H265" s="98"/>
    </row>
    <row r="266" spans="1:8" x14ac:dyDescent="0.35">
      <c r="A266" s="168" t="s">
        <v>12</v>
      </c>
      <c r="B266" s="168" t="s">
        <v>547</v>
      </c>
      <c r="C266" s="169" t="s">
        <v>9</v>
      </c>
      <c r="D266" s="161">
        <v>13</v>
      </c>
      <c r="E266" s="165">
        <v>5.9615384615384617</v>
      </c>
      <c r="F266" s="165">
        <v>6.384615384615385</v>
      </c>
      <c r="G266" s="161" t="s">
        <v>0</v>
      </c>
      <c r="H266" s="98"/>
    </row>
    <row r="267" spans="1:8" x14ac:dyDescent="0.35">
      <c r="A267" s="168" t="s">
        <v>12</v>
      </c>
      <c r="B267" s="168" t="s">
        <v>366</v>
      </c>
      <c r="C267" s="169" t="s">
        <v>151</v>
      </c>
      <c r="D267" s="161">
        <v>28</v>
      </c>
      <c r="E267" s="165">
        <v>5.9642857142857144</v>
      </c>
      <c r="F267" s="165">
        <v>6.3928571428571432</v>
      </c>
      <c r="G267" s="161" t="s">
        <v>0</v>
      </c>
      <c r="H267" s="98"/>
    </row>
    <row r="268" spans="1:8" x14ac:dyDescent="0.35">
      <c r="A268" s="168" t="s">
        <v>12</v>
      </c>
      <c r="B268" s="168" t="s">
        <v>566</v>
      </c>
      <c r="C268" s="169" t="s">
        <v>151</v>
      </c>
      <c r="D268" s="161">
        <v>0</v>
      </c>
      <c r="E268" s="165">
        <v>0</v>
      </c>
      <c r="F268" s="165">
        <v>0</v>
      </c>
      <c r="G268" s="161" t="s">
        <v>0</v>
      </c>
      <c r="H268" s="98"/>
    </row>
    <row r="269" spans="1:8" x14ac:dyDescent="0.35">
      <c r="A269" s="168" t="s">
        <v>12</v>
      </c>
      <c r="B269" s="168" t="s">
        <v>548</v>
      </c>
      <c r="C269" s="169" t="s">
        <v>7</v>
      </c>
      <c r="D269" s="161">
        <v>0</v>
      </c>
      <c r="E269" s="165">
        <v>0</v>
      </c>
      <c r="F269" s="165">
        <v>0</v>
      </c>
      <c r="G269" s="161" t="s">
        <v>0</v>
      </c>
      <c r="H269" s="98"/>
    </row>
    <row r="270" spans="1:8" x14ac:dyDescent="0.35">
      <c r="A270" s="168" t="s">
        <v>12</v>
      </c>
      <c r="B270" s="168" t="s">
        <v>620</v>
      </c>
      <c r="C270" s="169" t="s">
        <v>7</v>
      </c>
      <c r="D270" s="161">
        <v>1</v>
      </c>
      <c r="E270" s="165">
        <v>6</v>
      </c>
      <c r="F270" s="165">
        <v>6</v>
      </c>
      <c r="G270" s="161" t="s">
        <v>0</v>
      </c>
      <c r="H270" s="98"/>
    </row>
    <row r="271" spans="1:8" x14ac:dyDescent="0.35">
      <c r="A271" s="168" t="s">
        <v>12</v>
      </c>
      <c r="B271" s="168" t="s">
        <v>158</v>
      </c>
      <c r="C271" s="169" t="s">
        <v>7</v>
      </c>
      <c r="D271" s="161">
        <v>29</v>
      </c>
      <c r="E271" s="165">
        <v>6.431034482758621</v>
      </c>
      <c r="F271" s="165">
        <v>7.7413793103448274</v>
      </c>
      <c r="G271" s="161" t="s">
        <v>0</v>
      </c>
      <c r="H271" s="98"/>
    </row>
    <row r="272" spans="1:8" x14ac:dyDescent="0.35">
      <c r="A272" s="168" t="s">
        <v>12</v>
      </c>
      <c r="B272" s="168" t="s">
        <v>370</v>
      </c>
      <c r="C272" s="169" t="s">
        <v>20</v>
      </c>
      <c r="D272" s="161">
        <v>2</v>
      </c>
      <c r="E272" s="165">
        <v>6</v>
      </c>
      <c r="F272" s="165">
        <v>6</v>
      </c>
      <c r="G272" s="161" t="s">
        <v>0</v>
      </c>
      <c r="H272" s="98"/>
    </row>
    <row r="273" spans="1:8" x14ac:dyDescent="0.35">
      <c r="A273" s="168" t="s">
        <v>12</v>
      </c>
      <c r="B273" s="168" t="s">
        <v>527</v>
      </c>
      <c r="C273" s="169" t="s">
        <v>20</v>
      </c>
      <c r="D273" s="161">
        <v>14</v>
      </c>
      <c r="E273" s="165">
        <v>5.7857142857142856</v>
      </c>
      <c r="F273" s="165">
        <v>6</v>
      </c>
      <c r="G273" s="161" t="s">
        <v>0</v>
      </c>
      <c r="H273" s="98"/>
    </row>
    <row r="274" spans="1:8" x14ac:dyDescent="0.35">
      <c r="A274" s="168" t="s">
        <v>12</v>
      </c>
      <c r="B274" s="168" t="s">
        <v>185</v>
      </c>
      <c r="C274" s="169" t="s">
        <v>20</v>
      </c>
      <c r="D274" s="161">
        <v>35</v>
      </c>
      <c r="E274" s="165">
        <v>6.3857142857142861</v>
      </c>
      <c r="F274" s="165">
        <v>7.128571428571429</v>
      </c>
      <c r="G274" s="161" t="s">
        <v>0</v>
      </c>
      <c r="H274" s="98"/>
    </row>
    <row r="275" spans="1:8" x14ac:dyDescent="0.35">
      <c r="A275" s="168" t="s">
        <v>12</v>
      </c>
      <c r="B275" s="168" t="s">
        <v>373</v>
      </c>
      <c r="C275" s="169" t="s">
        <v>10</v>
      </c>
      <c r="D275" s="161">
        <v>23</v>
      </c>
      <c r="E275" s="165">
        <v>6.1304347826086953</v>
      </c>
      <c r="F275" s="165">
        <v>6.6956521739130439</v>
      </c>
      <c r="G275" s="161" t="s">
        <v>0</v>
      </c>
      <c r="H275" s="98"/>
    </row>
    <row r="276" spans="1:8" x14ac:dyDescent="0.35">
      <c r="A276" s="168" t="s">
        <v>12</v>
      </c>
      <c r="B276" s="168" t="s">
        <v>555</v>
      </c>
      <c r="C276" s="169" t="s">
        <v>10</v>
      </c>
      <c r="D276" s="161">
        <v>7</v>
      </c>
      <c r="E276" s="165">
        <v>5.6428571428571432</v>
      </c>
      <c r="F276" s="165">
        <v>5.6428571428571432</v>
      </c>
      <c r="G276" s="161" t="s">
        <v>0</v>
      </c>
      <c r="H276" s="98"/>
    </row>
    <row r="277" spans="1:8" x14ac:dyDescent="0.35">
      <c r="A277" s="168" t="s">
        <v>12</v>
      </c>
      <c r="B277" s="168" t="s">
        <v>374</v>
      </c>
      <c r="C277" s="169" t="s">
        <v>134</v>
      </c>
      <c r="D277" s="161">
        <v>32</v>
      </c>
      <c r="E277" s="165">
        <v>6.078125</v>
      </c>
      <c r="F277" s="165">
        <v>6.421875</v>
      </c>
      <c r="G277" s="161" t="s">
        <v>0</v>
      </c>
      <c r="H277" s="98"/>
    </row>
    <row r="278" spans="1:8" x14ac:dyDescent="0.35">
      <c r="A278" s="168" t="s">
        <v>12</v>
      </c>
      <c r="B278" s="168" t="s">
        <v>529</v>
      </c>
      <c r="C278" s="169" t="s">
        <v>134</v>
      </c>
      <c r="D278" s="161">
        <v>24</v>
      </c>
      <c r="E278" s="165">
        <v>5.8125</v>
      </c>
      <c r="F278" s="165">
        <v>6.270833333333333</v>
      </c>
      <c r="G278" s="161" t="s">
        <v>0</v>
      </c>
      <c r="H278" s="98"/>
    </row>
    <row r="279" spans="1:8" x14ac:dyDescent="0.35">
      <c r="A279" s="168" t="s">
        <v>12</v>
      </c>
      <c r="B279" s="168" t="s">
        <v>375</v>
      </c>
      <c r="C279" s="169" t="s">
        <v>134</v>
      </c>
      <c r="D279" s="161">
        <v>17</v>
      </c>
      <c r="E279" s="165">
        <v>5.8235294117647056</v>
      </c>
      <c r="F279" s="165">
        <v>6.0882352941176467</v>
      </c>
      <c r="G279" s="161" t="s">
        <v>0</v>
      </c>
      <c r="H279" s="98"/>
    </row>
    <row r="280" spans="1:8" x14ac:dyDescent="0.35">
      <c r="A280" s="168" t="s">
        <v>12</v>
      </c>
      <c r="B280" s="168" t="s">
        <v>500</v>
      </c>
      <c r="C280" s="169" t="s">
        <v>134</v>
      </c>
      <c r="D280" s="161">
        <v>30</v>
      </c>
      <c r="E280" s="165">
        <v>5.7333333333333334</v>
      </c>
      <c r="F280" s="165">
        <v>6.1166666666666663</v>
      </c>
      <c r="G280" s="161" t="s">
        <v>0</v>
      </c>
      <c r="H280" s="98"/>
    </row>
    <row r="281" spans="1:8" x14ac:dyDescent="0.35">
      <c r="A281" s="168" t="s">
        <v>12</v>
      </c>
      <c r="B281" s="168" t="s">
        <v>510</v>
      </c>
      <c r="C281" s="169" t="s">
        <v>4</v>
      </c>
      <c r="D281" s="161">
        <v>0</v>
      </c>
      <c r="E281" s="165">
        <v>0</v>
      </c>
      <c r="F281" s="165">
        <v>0</v>
      </c>
      <c r="G281" s="161" t="s">
        <v>0</v>
      </c>
      <c r="H281" s="98"/>
    </row>
    <row r="282" spans="1:8" x14ac:dyDescent="0.35">
      <c r="A282" s="168" t="s">
        <v>12</v>
      </c>
      <c r="B282" s="170" t="s">
        <v>53</v>
      </c>
      <c r="C282" s="169" t="s">
        <v>4</v>
      </c>
      <c r="D282" s="161">
        <v>28</v>
      </c>
      <c r="E282" s="165">
        <v>5.875</v>
      </c>
      <c r="F282" s="165">
        <v>6.75</v>
      </c>
      <c r="G282" s="161" t="s">
        <v>0</v>
      </c>
      <c r="H282" s="98"/>
    </row>
    <row r="283" spans="1:8" x14ac:dyDescent="0.35">
      <c r="A283" s="168" t="s">
        <v>12</v>
      </c>
      <c r="B283" s="168" t="s">
        <v>445</v>
      </c>
      <c r="C283" s="169" t="s">
        <v>21</v>
      </c>
      <c r="D283" s="161">
        <v>31</v>
      </c>
      <c r="E283" s="165">
        <v>6</v>
      </c>
      <c r="F283" s="165">
        <v>6.258064516129032</v>
      </c>
      <c r="G283" s="161" t="s">
        <v>0</v>
      </c>
      <c r="H283" s="98"/>
    </row>
    <row r="284" spans="1:8" x14ac:dyDescent="0.35">
      <c r="A284" s="169" t="s">
        <v>12</v>
      </c>
      <c r="B284" s="169" t="s">
        <v>376</v>
      </c>
      <c r="C284" s="169" t="s">
        <v>193</v>
      </c>
      <c r="D284" s="161">
        <v>9</v>
      </c>
      <c r="E284" s="165">
        <v>5.9444444444444446</v>
      </c>
      <c r="F284" s="165">
        <v>5.9444444444444446</v>
      </c>
      <c r="G284" s="161" t="s">
        <v>0</v>
      </c>
      <c r="H284" s="98"/>
    </row>
    <row r="285" spans="1:8" x14ac:dyDescent="0.35">
      <c r="A285" s="168" t="s">
        <v>12</v>
      </c>
      <c r="B285" s="168" t="s">
        <v>632</v>
      </c>
      <c r="C285" s="169" t="s">
        <v>193</v>
      </c>
      <c r="D285" s="161">
        <v>1</v>
      </c>
      <c r="E285" s="165">
        <v>6</v>
      </c>
      <c r="F285" s="165">
        <v>6</v>
      </c>
      <c r="G285" s="161" t="s">
        <v>0</v>
      </c>
      <c r="H285" s="98"/>
    </row>
    <row r="286" spans="1:8" x14ac:dyDescent="0.35">
      <c r="A286" s="168" t="s">
        <v>12</v>
      </c>
      <c r="B286" s="168" t="s">
        <v>467</v>
      </c>
      <c r="C286" s="169" t="s">
        <v>193</v>
      </c>
      <c r="D286" s="161">
        <v>0</v>
      </c>
      <c r="E286" s="165">
        <v>0</v>
      </c>
      <c r="F286" s="165">
        <v>0</v>
      </c>
      <c r="G286" s="161" t="s">
        <v>0</v>
      </c>
      <c r="H286" s="98"/>
    </row>
    <row r="287" spans="1:8" x14ac:dyDescent="0.35">
      <c r="A287" s="168" t="s">
        <v>12</v>
      </c>
      <c r="B287" s="168" t="s">
        <v>597</v>
      </c>
      <c r="C287" s="169" t="s">
        <v>193</v>
      </c>
      <c r="D287" s="161">
        <v>2</v>
      </c>
      <c r="E287" s="165">
        <v>6</v>
      </c>
      <c r="F287" s="165">
        <v>6</v>
      </c>
      <c r="G287" s="161" t="s">
        <v>0</v>
      </c>
      <c r="H287" s="98"/>
    </row>
    <row r="288" spans="1:8" x14ac:dyDescent="0.35">
      <c r="A288" s="168" t="s">
        <v>12</v>
      </c>
      <c r="B288" s="168" t="s">
        <v>378</v>
      </c>
      <c r="C288" s="169" t="s">
        <v>193</v>
      </c>
      <c r="D288" s="161">
        <v>37</v>
      </c>
      <c r="E288" s="165">
        <v>5.9864864864864868</v>
      </c>
      <c r="F288" s="165">
        <v>6.6486486486486482</v>
      </c>
      <c r="G288" s="161" t="s">
        <v>0</v>
      </c>
      <c r="H288" s="98"/>
    </row>
    <row r="289" spans="1:8" x14ac:dyDescent="0.35">
      <c r="A289" s="168" t="s">
        <v>12</v>
      </c>
      <c r="B289" s="168" t="s">
        <v>556</v>
      </c>
      <c r="C289" s="169" t="s">
        <v>245</v>
      </c>
      <c r="D289" s="161">
        <v>10</v>
      </c>
      <c r="E289" s="165">
        <v>5.7</v>
      </c>
      <c r="F289" s="165">
        <v>5.9</v>
      </c>
      <c r="G289" s="161" t="s">
        <v>0</v>
      </c>
      <c r="H289" s="98"/>
    </row>
    <row r="290" spans="1:8" x14ac:dyDescent="0.35">
      <c r="A290" s="168" t="s">
        <v>12</v>
      </c>
      <c r="B290" s="168" t="s">
        <v>438</v>
      </c>
      <c r="C290" s="169" t="s">
        <v>245</v>
      </c>
      <c r="D290" s="161">
        <v>27</v>
      </c>
      <c r="E290" s="165">
        <v>5.6481481481481479</v>
      </c>
      <c r="F290" s="165">
        <v>5.833333333333333</v>
      </c>
      <c r="G290" s="161" t="s">
        <v>0</v>
      </c>
      <c r="H290" s="98"/>
    </row>
    <row r="291" spans="1:8" x14ac:dyDescent="0.35">
      <c r="A291" s="168" t="s">
        <v>12</v>
      </c>
      <c r="B291" s="168" t="s">
        <v>590</v>
      </c>
      <c r="C291" s="169" t="s">
        <v>245</v>
      </c>
      <c r="D291" s="161">
        <v>12</v>
      </c>
      <c r="E291" s="165">
        <v>5.583333333333333</v>
      </c>
      <c r="F291" s="165">
        <v>5.583333333333333</v>
      </c>
      <c r="G291" s="161" t="s">
        <v>0</v>
      </c>
      <c r="H291" s="98"/>
    </row>
    <row r="292" spans="1:8" x14ac:dyDescent="0.35">
      <c r="A292" s="168" t="s">
        <v>12</v>
      </c>
      <c r="B292" s="168" t="s">
        <v>545</v>
      </c>
      <c r="C292" s="169" t="s">
        <v>5</v>
      </c>
      <c r="D292" s="161">
        <v>1</v>
      </c>
      <c r="E292" s="165">
        <v>6</v>
      </c>
      <c r="F292" s="165">
        <v>6</v>
      </c>
      <c r="G292" s="161" t="s">
        <v>0</v>
      </c>
      <c r="H292" s="98"/>
    </row>
    <row r="293" spans="1:8" x14ac:dyDescent="0.35">
      <c r="A293" s="168" t="s">
        <v>12</v>
      </c>
      <c r="B293" s="168" t="s">
        <v>441</v>
      </c>
      <c r="C293" s="169" t="s">
        <v>247</v>
      </c>
      <c r="D293" s="161">
        <v>26</v>
      </c>
      <c r="E293" s="165">
        <v>6.3076923076923075</v>
      </c>
      <c r="F293" s="165">
        <v>7.0384615384615383</v>
      </c>
      <c r="G293" s="161" t="s">
        <v>0</v>
      </c>
      <c r="H293" s="98"/>
    </row>
    <row r="294" spans="1:8" x14ac:dyDescent="0.35">
      <c r="A294" s="168" t="s">
        <v>12</v>
      </c>
      <c r="B294" s="168" t="s">
        <v>442</v>
      </c>
      <c r="C294" s="169" t="s">
        <v>247</v>
      </c>
      <c r="D294" s="161">
        <v>37</v>
      </c>
      <c r="E294" s="165">
        <v>6.2297297297297298</v>
      </c>
      <c r="F294" s="165">
        <v>6.743243243243243</v>
      </c>
      <c r="G294" s="161" t="s">
        <v>0</v>
      </c>
      <c r="H294" s="98"/>
    </row>
    <row r="295" spans="1:8" x14ac:dyDescent="0.35">
      <c r="A295" s="168" t="s">
        <v>12</v>
      </c>
      <c r="B295" s="168" t="s">
        <v>443</v>
      </c>
      <c r="C295" s="169" t="s">
        <v>247</v>
      </c>
      <c r="D295" s="161">
        <v>6</v>
      </c>
      <c r="E295" s="165">
        <v>5.583333333333333</v>
      </c>
      <c r="F295" s="165">
        <v>5.5</v>
      </c>
      <c r="G295" s="161" t="s">
        <v>0</v>
      </c>
      <c r="H295" s="98"/>
    </row>
    <row r="296" spans="1:8" x14ac:dyDescent="0.35">
      <c r="A296" s="168" t="s">
        <v>12</v>
      </c>
      <c r="B296" s="168" t="s">
        <v>458</v>
      </c>
      <c r="C296" s="169" t="s">
        <v>247</v>
      </c>
      <c r="D296" s="161">
        <v>27</v>
      </c>
      <c r="E296" s="165">
        <v>5.9629629629629628</v>
      </c>
      <c r="F296" s="165">
        <v>6.2222222222222223</v>
      </c>
      <c r="G296" s="161" t="s">
        <v>0</v>
      </c>
      <c r="H296" s="98"/>
    </row>
    <row r="297" spans="1:8" x14ac:dyDescent="0.35">
      <c r="A297" s="168" t="s">
        <v>12</v>
      </c>
      <c r="B297" s="168" t="s">
        <v>367</v>
      </c>
      <c r="C297" s="169" t="s">
        <v>247</v>
      </c>
      <c r="D297" s="161">
        <v>34</v>
      </c>
      <c r="E297" s="165">
        <v>5.882352941176471</v>
      </c>
      <c r="F297" s="165">
        <v>6.5294117647058822</v>
      </c>
      <c r="G297" s="161" t="s">
        <v>0</v>
      </c>
      <c r="H297" s="98"/>
    </row>
    <row r="298" spans="1:8" x14ac:dyDescent="0.35">
      <c r="A298" s="168" t="s">
        <v>12</v>
      </c>
      <c r="B298" s="168" t="s">
        <v>444</v>
      </c>
      <c r="C298" s="169" t="s">
        <v>27</v>
      </c>
      <c r="D298" s="161">
        <v>11</v>
      </c>
      <c r="E298" s="165">
        <v>5.7727272727272725</v>
      </c>
      <c r="F298" s="165">
        <v>5.6363636363636367</v>
      </c>
      <c r="G298" s="161" t="s">
        <v>0</v>
      </c>
      <c r="H298" s="98"/>
    </row>
    <row r="299" spans="1:8" x14ac:dyDescent="0.35">
      <c r="A299" s="168" t="s">
        <v>12</v>
      </c>
      <c r="B299" s="168" t="s">
        <v>591</v>
      </c>
      <c r="C299" s="169" t="s">
        <v>27</v>
      </c>
      <c r="D299" s="161">
        <v>7</v>
      </c>
      <c r="E299" s="165">
        <v>5.7142857142857144</v>
      </c>
      <c r="F299" s="165">
        <v>5.6428571428571432</v>
      </c>
      <c r="G299" s="161" t="s">
        <v>0</v>
      </c>
      <c r="H299" s="98"/>
    </row>
    <row r="300" spans="1:8" x14ac:dyDescent="0.35">
      <c r="A300" s="168" t="s">
        <v>12</v>
      </c>
      <c r="B300" s="168" t="s">
        <v>379</v>
      </c>
      <c r="C300" s="169" t="s">
        <v>27</v>
      </c>
      <c r="D300" s="161">
        <v>10</v>
      </c>
      <c r="E300" s="165">
        <v>5.8</v>
      </c>
      <c r="F300" s="165">
        <v>6.05</v>
      </c>
      <c r="G300" s="161" t="s">
        <v>0</v>
      </c>
      <c r="H300" s="98"/>
    </row>
    <row r="301" spans="1:8" x14ac:dyDescent="0.35">
      <c r="A301" s="168" t="s">
        <v>12</v>
      </c>
      <c r="B301" s="168" t="s">
        <v>49</v>
      </c>
      <c r="C301" s="169" t="s">
        <v>27</v>
      </c>
      <c r="D301" s="161">
        <v>32</v>
      </c>
      <c r="E301" s="165">
        <v>6.078125</v>
      </c>
      <c r="F301" s="165">
        <v>7.09375</v>
      </c>
      <c r="G301" s="161" t="s">
        <v>0</v>
      </c>
      <c r="H301" s="98"/>
    </row>
    <row r="302" spans="1:8" x14ac:dyDescent="0.35">
      <c r="A302" s="168" t="s">
        <v>12</v>
      </c>
      <c r="B302" s="168" t="s">
        <v>485</v>
      </c>
      <c r="C302" s="169" t="s">
        <v>8</v>
      </c>
      <c r="D302" s="161">
        <v>12</v>
      </c>
      <c r="E302" s="165">
        <v>5.75</v>
      </c>
      <c r="F302" s="165">
        <v>5.75</v>
      </c>
      <c r="G302" s="161" t="s">
        <v>0</v>
      </c>
      <c r="H302" s="98"/>
    </row>
    <row r="303" spans="1:8" x14ac:dyDescent="0.35">
      <c r="A303" s="168" t="s">
        <v>12</v>
      </c>
      <c r="B303" s="168" t="s">
        <v>501</v>
      </c>
      <c r="C303" s="169" t="s">
        <v>8</v>
      </c>
      <c r="D303" s="161">
        <v>21</v>
      </c>
      <c r="E303" s="165">
        <v>5.8809523809523814</v>
      </c>
      <c r="F303" s="165">
        <v>6.2380952380952381</v>
      </c>
      <c r="G303" s="161" t="s">
        <v>0</v>
      </c>
      <c r="H303" s="98"/>
    </row>
    <row r="304" spans="1:8" x14ac:dyDescent="0.35">
      <c r="A304" s="169" t="s">
        <v>12</v>
      </c>
      <c r="B304" s="169" t="s">
        <v>530</v>
      </c>
      <c r="C304" s="169" t="s">
        <v>8</v>
      </c>
      <c r="D304" s="161">
        <v>13</v>
      </c>
      <c r="E304" s="165">
        <v>5.7692307692307692</v>
      </c>
      <c r="F304" s="165">
        <v>5.9230769230769234</v>
      </c>
      <c r="G304" s="161" t="s">
        <v>0</v>
      </c>
      <c r="H304" s="98"/>
    </row>
    <row r="305" spans="1:8" x14ac:dyDescent="0.35">
      <c r="A305" s="168" t="s">
        <v>12</v>
      </c>
      <c r="B305" s="168" t="s">
        <v>541</v>
      </c>
      <c r="C305" s="169" t="s">
        <v>51</v>
      </c>
      <c r="D305" s="161">
        <v>0</v>
      </c>
      <c r="E305" s="165">
        <v>0</v>
      </c>
      <c r="F305" s="165">
        <v>0</v>
      </c>
      <c r="G305" s="161" t="s">
        <v>0</v>
      </c>
      <c r="H305" s="98"/>
    </row>
    <row r="306" spans="1:8" x14ac:dyDescent="0.35">
      <c r="A306" s="168" t="s">
        <v>12</v>
      </c>
      <c r="B306" s="168" t="s">
        <v>557</v>
      </c>
      <c r="C306" s="169" t="s">
        <v>51</v>
      </c>
      <c r="D306" s="161">
        <v>1</v>
      </c>
      <c r="E306" s="165">
        <v>6</v>
      </c>
      <c r="F306" s="165">
        <v>6</v>
      </c>
      <c r="G306" s="161" t="s">
        <v>0</v>
      </c>
      <c r="H306" s="98"/>
    </row>
    <row r="307" spans="1:8" x14ac:dyDescent="0.35">
      <c r="A307" s="169" t="s">
        <v>12</v>
      </c>
      <c r="B307" s="169" t="s">
        <v>205</v>
      </c>
      <c r="C307" s="169" t="s">
        <v>51</v>
      </c>
      <c r="D307" s="161">
        <v>14</v>
      </c>
      <c r="E307" s="165">
        <v>5.9642857142857144</v>
      </c>
      <c r="F307" s="165">
        <v>5.9285714285714288</v>
      </c>
      <c r="G307" s="161" t="s">
        <v>0</v>
      </c>
      <c r="H307" s="98"/>
    </row>
    <row r="308" spans="1:8" x14ac:dyDescent="0.35">
      <c r="A308" s="168" t="s">
        <v>12</v>
      </c>
      <c r="B308" s="168" t="s">
        <v>215</v>
      </c>
      <c r="C308" s="169" t="s">
        <v>51</v>
      </c>
      <c r="D308" s="161">
        <v>29</v>
      </c>
      <c r="E308" s="165">
        <v>5.6724137931034484</v>
      </c>
      <c r="F308" s="165">
        <v>5.6379310344827589</v>
      </c>
      <c r="G308" s="161" t="s">
        <v>0</v>
      </c>
      <c r="H308" s="98"/>
    </row>
    <row r="309" spans="1:8" x14ac:dyDescent="0.35">
      <c r="A309" s="168" t="s">
        <v>12</v>
      </c>
      <c r="B309" s="168" t="s">
        <v>594</v>
      </c>
      <c r="C309" s="169" t="s">
        <v>51</v>
      </c>
      <c r="D309" s="161">
        <v>1</v>
      </c>
      <c r="E309" s="165">
        <v>6.5</v>
      </c>
      <c r="F309" s="165">
        <v>6.5</v>
      </c>
      <c r="G309" s="161" t="s">
        <v>0</v>
      </c>
      <c r="H309" s="98"/>
    </row>
    <row r="310" spans="1:8" x14ac:dyDescent="0.35">
      <c r="A310" s="168"/>
      <c r="B310" s="168"/>
      <c r="C310" s="169"/>
      <c r="D310" s="161">
        <v>0</v>
      </c>
      <c r="E310" s="165">
        <v>0</v>
      </c>
      <c r="F310" s="165">
        <v>0</v>
      </c>
      <c r="G310" s="161" t="s">
        <v>61</v>
      </c>
      <c r="H310" s="98"/>
    </row>
    <row r="311" spans="1:8" x14ac:dyDescent="0.35">
      <c r="A311" s="168"/>
      <c r="B311" s="168"/>
      <c r="C311" s="169"/>
      <c r="D311" s="161">
        <v>0</v>
      </c>
      <c r="E311" s="165">
        <v>0</v>
      </c>
      <c r="F311" s="165">
        <v>0</v>
      </c>
      <c r="G311" s="161" t="s">
        <v>61</v>
      </c>
      <c r="H311" s="98"/>
    </row>
    <row r="312" spans="1:8" x14ac:dyDescent="0.35">
      <c r="A312" s="168"/>
      <c r="B312" s="168"/>
      <c r="C312" s="169"/>
      <c r="D312" s="161">
        <v>0</v>
      </c>
      <c r="E312" s="165">
        <v>0</v>
      </c>
      <c r="F312" s="165">
        <v>0</v>
      </c>
      <c r="G312" s="161" t="s">
        <v>61</v>
      </c>
      <c r="H312" s="98"/>
    </row>
    <row r="313" spans="1:8" x14ac:dyDescent="0.35">
      <c r="A313" s="168"/>
      <c r="B313" s="168"/>
      <c r="C313" s="169"/>
      <c r="D313" s="161">
        <v>0</v>
      </c>
      <c r="E313" s="165">
        <v>0</v>
      </c>
      <c r="F313" s="165">
        <v>0</v>
      </c>
      <c r="G313" s="161" t="s">
        <v>61</v>
      </c>
      <c r="H313" s="98"/>
    </row>
    <row r="314" spans="1:8" x14ac:dyDescent="0.35">
      <c r="A314" s="168"/>
      <c r="B314" s="168"/>
      <c r="C314" s="169"/>
      <c r="D314" s="161">
        <v>0</v>
      </c>
      <c r="E314" s="165">
        <v>0</v>
      </c>
      <c r="F314" s="165">
        <v>0</v>
      </c>
      <c r="G314" s="161" t="s">
        <v>61</v>
      </c>
      <c r="H314" s="98"/>
    </row>
    <row r="315" spans="1:8" x14ac:dyDescent="0.35">
      <c r="A315" s="168"/>
      <c r="B315" s="2"/>
      <c r="C315" s="169"/>
      <c r="D315" s="161">
        <v>0</v>
      </c>
      <c r="E315" s="165">
        <v>0</v>
      </c>
      <c r="F315" s="165">
        <v>0</v>
      </c>
      <c r="G315" s="161" t="s">
        <v>61</v>
      </c>
      <c r="H315" s="98"/>
    </row>
    <row r="316" spans="1:8" x14ac:dyDescent="0.35">
      <c r="A316" s="168"/>
      <c r="B316" s="168"/>
      <c r="C316" s="169"/>
      <c r="D316" s="161">
        <v>0</v>
      </c>
      <c r="E316" s="165">
        <v>0</v>
      </c>
      <c r="F316" s="165">
        <v>0</v>
      </c>
      <c r="G316" s="161" t="s">
        <v>61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168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68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70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68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8"/>
      <c r="B375" s="168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9"/>
      <c r="B380" s="169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8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8"/>
      <c r="B387" s="169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8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68"/>
      <c r="B425" s="168"/>
      <c r="C425" s="169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68"/>
      <c r="B426" s="168"/>
      <c r="C426" s="169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68"/>
      <c r="B428" s="168"/>
      <c r="C428" s="169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68"/>
      <c r="B429" s="168"/>
      <c r="C429" s="169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68"/>
      <c r="B430" s="168"/>
      <c r="C430" s="169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68"/>
      <c r="B431" s="168"/>
      <c r="C431" s="169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D432" s="161">
        <v>0</v>
      </c>
      <c r="E432" s="165">
        <v>0</v>
      </c>
      <c r="F432" s="165">
        <v>0</v>
      </c>
      <c r="G432" s="161" t="s">
        <v>61</v>
      </c>
      <c r="H432" s="98"/>
      <c r="I432" s="2"/>
    </row>
    <row r="433" spans="1:9" x14ac:dyDescent="0.35">
      <c r="A433" s="168"/>
      <c r="B433" s="168"/>
      <c r="C433" s="169"/>
      <c r="D433" s="161">
        <v>0</v>
      </c>
      <c r="E433" s="165">
        <v>0</v>
      </c>
      <c r="F433" s="165">
        <v>0</v>
      </c>
      <c r="G433" s="161" t="s">
        <v>61</v>
      </c>
      <c r="H433" s="98"/>
      <c r="I433" s="2"/>
    </row>
    <row r="434" spans="1:9" x14ac:dyDescent="0.35">
      <c r="A434" s="171"/>
      <c r="B434" s="171"/>
      <c r="C434" s="171"/>
      <c r="D434" s="161">
        <v>0</v>
      </c>
      <c r="E434" s="165">
        <v>0</v>
      </c>
      <c r="F434" s="165">
        <v>0</v>
      </c>
      <c r="G434" s="161" t="s">
        <v>61</v>
      </c>
      <c r="H434" s="98"/>
      <c r="I434" s="2"/>
    </row>
    <row r="435" spans="1:9" x14ac:dyDescent="0.35">
      <c r="A435" s="171"/>
      <c r="B435" s="171"/>
      <c r="C435" s="171"/>
      <c r="D435" s="161">
        <v>0</v>
      </c>
      <c r="E435" s="165">
        <v>0</v>
      </c>
      <c r="F435" s="165">
        <v>0</v>
      </c>
      <c r="G435" s="161" t="s">
        <v>61</v>
      </c>
      <c r="H435" s="98"/>
      <c r="I435" s="2"/>
    </row>
    <row r="436" spans="1:9" x14ac:dyDescent="0.35">
      <c r="A436" s="168"/>
      <c r="B436" s="168"/>
      <c r="C436" s="169"/>
      <c r="D436" s="161">
        <v>0</v>
      </c>
      <c r="E436" s="165">
        <v>0</v>
      </c>
      <c r="F436" s="165">
        <v>0</v>
      </c>
      <c r="G436" s="161" t="s">
        <v>61</v>
      </c>
      <c r="H436" s="98"/>
      <c r="I436" s="2"/>
    </row>
    <row r="437" spans="1:9" x14ac:dyDescent="0.35">
      <c r="A437" s="168"/>
      <c r="B437" s="168"/>
      <c r="C437" s="169"/>
      <c r="D437" s="161">
        <v>0</v>
      </c>
      <c r="E437" s="165">
        <v>0</v>
      </c>
      <c r="F437" s="165">
        <v>0</v>
      </c>
      <c r="G437" s="161" t="s">
        <v>61</v>
      </c>
      <c r="H437" s="98"/>
      <c r="I437" s="2"/>
    </row>
    <row r="438" spans="1:9" x14ac:dyDescent="0.35">
      <c r="A438" s="168"/>
      <c r="B438" s="168"/>
      <c r="C438" s="169"/>
      <c r="D438" s="161">
        <v>0</v>
      </c>
      <c r="E438" s="165">
        <v>0</v>
      </c>
      <c r="F438" s="165">
        <v>0</v>
      </c>
      <c r="G438" s="161" t="s">
        <v>61</v>
      </c>
      <c r="H438" s="98"/>
      <c r="I438" s="2"/>
    </row>
    <row r="439" spans="1:9" x14ac:dyDescent="0.35">
      <c r="A439" s="168"/>
      <c r="B439" s="168"/>
      <c r="C439" s="169"/>
      <c r="D439" s="161">
        <v>0</v>
      </c>
      <c r="E439" s="165">
        <v>0</v>
      </c>
      <c r="F439" s="165">
        <v>0</v>
      </c>
      <c r="G439" s="161" t="s">
        <v>61</v>
      </c>
      <c r="H439" s="98"/>
      <c r="I439" s="2"/>
    </row>
    <row r="440" spans="1:9" x14ac:dyDescent="0.35">
      <c r="A440" s="168"/>
      <c r="B440" s="168"/>
      <c r="C440" s="169"/>
      <c r="D440" s="161">
        <v>0</v>
      </c>
      <c r="E440" s="165">
        <v>0</v>
      </c>
      <c r="F440" s="165">
        <v>0</v>
      </c>
      <c r="G440" s="161" t="s">
        <v>61</v>
      </c>
      <c r="H440" s="98"/>
      <c r="I440" s="2"/>
    </row>
    <row r="441" spans="1:9" x14ac:dyDescent="0.35">
      <c r="A441" s="168"/>
      <c r="B441" s="168"/>
      <c r="C441" s="169"/>
      <c r="H441" s="98"/>
      <c r="I441" s="2"/>
    </row>
    <row r="442" spans="1:9" x14ac:dyDescent="0.35">
      <c r="A442" s="168"/>
      <c r="B442" s="168"/>
      <c r="C442" s="169"/>
      <c r="H442" s="98"/>
      <c r="I442" s="2"/>
    </row>
    <row r="443" spans="1:9" x14ac:dyDescent="0.35">
      <c r="A443" s="168"/>
      <c r="B443" s="168"/>
      <c r="C443" s="169"/>
      <c r="H443" s="98"/>
      <c r="I443" s="2"/>
    </row>
    <row r="444" spans="1:9" x14ac:dyDescent="0.35">
      <c r="A444" s="168"/>
      <c r="B444" s="168"/>
      <c r="C444" s="169"/>
      <c r="G444" s="161" t="s">
        <v>0</v>
      </c>
      <c r="H444" s="98"/>
      <c r="I444" s="2"/>
    </row>
    <row r="445" spans="1:9" x14ac:dyDescent="0.35">
      <c r="A445" s="168"/>
      <c r="B445" s="168"/>
      <c r="C445" s="169"/>
      <c r="G445" s="161" t="s">
        <v>0</v>
      </c>
      <c r="H445" s="98"/>
      <c r="I445" s="2"/>
    </row>
    <row r="446" spans="1:9" x14ac:dyDescent="0.35">
      <c r="A446" s="168"/>
      <c r="B446" s="168"/>
      <c r="C446" s="169"/>
      <c r="G446" s="161" t="s">
        <v>0</v>
      </c>
      <c r="H446" s="98"/>
      <c r="I446" s="2"/>
    </row>
    <row r="447" spans="1:9" x14ac:dyDescent="0.35">
      <c r="A447" s="168"/>
      <c r="B447" s="168"/>
      <c r="C447" s="169"/>
      <c r="G447" s="161" t="s">
        <v>0</v>
      </c>
      <c r="H447" s="98"/>
      <c r="I447" s="2"/>
    </row>
    <row r="448" spans="1:9" x14ac:dyDescent="0.35">
      <c r="A448" s="168"/>
      <c r="B448" s="168"/>
      <c r="C448" s="169"/>
      <c r="G448" s="161" t="s">
        <v>0</v>
      </c>
      <c r="H448" s="98"/>
      <c r="I448" s="2"/>
    </row>
    <row r="449" spans="1:9" x14ac:dyDescent="0.35">
      <c r="A449" s="168"/>
      <c r="B449" s="168"/>
      <c r="C449" s="169"/>
      <c r="G449" s="161" t="s">
        <v>0</v>
      </c>
      <c r="H449" s="98"/>
      <c r="I449" s="2"/>
    </row>
    <row r="450" spans="1:9" x14ac:dyDescent="0.35">
      <c r="A450" s="168"/>
      <c r="B450" s="170"/>
      <c r="C450" s="169"/>
      <c r="G450" s="161" t="s">
        <v>0</v>
      </c>
      <c r="H450" s="98"/>
      <c r="I450" s="2"/>
    </row>
    <row r="451" spans="1:9" x14ac:dyDescent="0.35">
      <c r="A451" s="168"/>
      <c r="B451" s="168"/>
      <c r="C451" s="169"/>
      <c r="G451" s="161" t="s">
        <v>0</v>
      </c>
      <c r="H451" s="98"/>
      <c r="I451" s="2"/>
    </row>
    <row r="452" spans="1:9" x14ac:dyDescent="0.35">
      <c r="A452" s="168"/>
      <c r="B452" s="168"/>
      <c r="C452" s="169"/>
      <c r="G452" s="161" t="s">
        <v>0</v>
      </c>
      <c r="H452" s="98"/>
      <c r="I452" s="2"/>
    </row>
    <row r="453" spans="1:9" x14ac:dyDescent="0.35">
      <c r="A453" s="169"/>
      <c r="B453" s="169"/>
      <c r="C453" s="169"/>
      <c r="G453" s="161" t="s">
        <v>0</v>
      </c>
      <c r="H453" s="98"/>
    </row>
    <row r="454" spans="1:9" x14ac:dyDescent="0.35">
      <c r="A454" s="168"/>
      <c r="B454" s="168"/>
      <c r="C454" s="169"/>
      <c r="G454" s="161" t="s">
        <v>0</v>
      </c>
      <c r="H454" s="98"/>
    </row>
    <row r="455" spans="1:9" x14ac:dyDescent="0.35">
      <c r="A455" s="169"/>
      <c r="B455" s="169"/>
      <c r="C455" s="169"/>
      <c r="G455" s="161" t="s">
        <v>0</v>
      </c>
      <c r="H455" s="98"/>
    </row>
    <row r="456" spans="1:9" x14ac:dyDescent="0.35">
      <c r="A456" s="168"/>
      <c r="B456" s="168"/>
      <c r="C456" s="169"/>
      <c r="G456" s="161" t="s">
        <v>0</v>
      </c>
      <c r="H456" s="98"/>
    </row>
    <row r="457" spans="1:9" x14ac:dyDescent="0.35">
      <c r="A457" s="168"/>
      <c r="B457" s="168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70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68"/>
      <c r="C468" s="169"/>
      <c r="G468" s="161" t="s">
        <v>0</v>
      </c>
      <c r="H468" s="98"/>
    </row>
    <row r="469" spans="1:8" x14ac:dyDescent="0.35">
      <c r="A469" s="168"/>
      <c r="B469" s="168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61</v>
      </c>
      <c r="H481" s="98"/>
    </row>
    <row r="482" spans="1:8" x14ac:dyDescent="0.35">
      <c r="A482" s="168"/>
      <c r="B482" s="168"/>
      <c r="C482" s="169"/>
      <c r="G482" s="161" t="s">
        <v>61</v>
      </c>
      <c r="H482" s="98"/>
    </row>
    <row r="483" spans="1:8" x14ac:dyDescent="0.35">
      <c r="A483" s="168"/>
      <c r="B483" s="168"/>
      <c r="C483" s="169"/>
      <c r="G483" s="161" t="s">
        <v>61</v>
      </c>
      <c r="H483" s="98"/>
    </row>
    <row r="484" spans="1:8" x14ac:dyDescent="0.35">
      <c r="A484" s="169"/>
      <c r="B484" s="169"/>
      <c r="C484" s="169"/>
      <c r="G484" s="161" t="s">
        <v>61</v>
      </c>
      <c r="H484" s="98"/>
    </row>
    <row r="485" spans="1:8" x14ac:dyDescent="0.35">
      <c r="A485" s="168"/>
      <c r="B485" s="168"/>
      <c r="C485" s="169"/>
      <c r="G485" s="161" t="s">
        <v>61</v>
      </c>
      <c r="H485" s="98"/>
    </row>
    <row r="486" spans="1:8" x14ac:dyDescent="0.35">
      <c r="A486" s="168"/>
      <c r="B486" s="168"/>
      <c r="C486" s="169"/>
      <c r="G486" s="161" t="s">
        <v>61</v>
      </c>
      <c r="H486" s="98"/>
    </row>
    <row r="487" spans="1:8" x14ac:dyDescent="0.35">
      <c r="A487" s="168"/>
      <c r="B487" s="168"/>
      <c r="C487" s="169"/>
      <c r="G487" s="161" t="s">
        <v>61</v>
      </c>
      <c r="H487" s="98"/>
    </row>
    <row r="488" spans="1:8" x14ac:dyDescent="0.35">
      <c r="A488" s="169"/>
      <c r="B488" s="169"/>
      <c r="C488" s="169"/>
      <c r="G488" s="161" t="s">
        <v>61</v>
      </c>
      <c r="H488" s="98"/>
    </row>
    <row r="489" spans="1:8" x14ac:dyDescent="0.35">
      <c r="A489" s="168"/>
      <c r="B489" s="168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8"/>
      <c r="B491" s="168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2"/>
      <c r="C497" s="169"/>
      <c r="G497" s="161" t="s">
        <v>61</v>
      </c>
      <c r="H497" s="98"/>
    </row>
    <row r="498" spans="1:8" x14ac:dyDescent="0.35">
      <c r="A498" s="168"/>
      <c r="B498" s="168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168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70"/>
      <c r="B522" s="168"/>
      <c r="C522" s="169"/>
      <c r="G522" s="161" t="s">
        <v>61</v>
      </c>
      <c r="H522" s="98"/>
    </row>
    <row r="523" spans="1:8" x14ac:dyDescent="0.35">
      <c r="A523" s="168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68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9"/>
      <c r="B562" s="169"/>
      <c r="C562" s="169"/>
      <c r="G562" s="161" t="s">
        <v>61</v>
      </c>
    </row>
    <row r="563" spans="1:7" x14ac:dyDescent="0.35">
      <c r="A563" s="168"/>
      <c r="B563" s="168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8"/>
      <c r="B565" s="168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9"/>
      <c r="C569" s="169"/>
      <c r="G569" s="161" t="s">
        <v>61</v>
      </c>
    </row>
    <row r="570" spans="1:7" x14ac:dyDescent="0.35">
      <c r="A570" s="168"/>
      <c r="B570" s="168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8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71"/>
      <c r="B616" s="171"/>
      <c r="C616" s="171"/>
      <c r="G616" s="161" t="s">
        <v>61</v>
      </c>
    </row>
    <row r="617" spans="1:7" x14ac:dyDescent="0.35">
      <c r="A617" s="171"/>
      <c r="B617" s="171"/>
      <c r="C617" s="171"/>
      <c r="G617" s="161" t="s">
        <v>61</v>
      </c>
    </row>
    <row r="618" spans="1:7" x14ac:dyDescent="0.35">
      <c r="A618" s="168"/>
      <c r="B618" s="168"/>
      <c r="C618" s="169"/>
      <c r="G618" s="161" t="s">
        <v>61</v>
      </c>
    </row>
    <row r="619" spans="1:7" x14ac:dyDescent="0.35">
      <c r="A619" s="168"/>
      <c r="B619" s="168"/>
      <c r="C619" s="169"/>
      <c r="G619" s="161" t="s">
        <v>61</v>
      </c>
    </row>
    <row r="620" spans="1:7" x14ac:dyDescent="0.35">
      <c r="A620" s="168"/>
      <c r="B620" s="168"/>
      <c r="C620" s="169"/>
      <c r="G620" s="161" t="s">
        <v>61</v>
      </c>
    </row>
    <row r="621" spans="1:7" x14ac:dyDescent="0.35">
      <c r="A621" s="168"/>
      <c r="B621" s="168"/>
      <c r="C621" s="169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68"/>
      <c r="B623" s="168"/>
      <c r="C623" s="169"/>
    </row>
    <row r="624" spans="1:7" x14ac:dyDescent="0.35">
      <c r="A624" s="168"/>
      <c r="B624" s="168"/>
      <c r="C624" s="169"/>
    </row>
    <row r="625" spans="1:7" x14ac:dyDescent="0.35">
      <c r="A625" s="168"/>
      <c r="B625" s="168"/>
      <c r="C625" s="169"/>
    </row>
    <row r="626" spans="1:7" x14ac:dyDescent="0.35">
      <c r="A626" s="160"/>
      <c r="B626" s="160"/>
      <c r="G626" s="161" t="s">
        <v>61</v>
      </c>
    </row>
    <row r="627" spans="1:7" x14ac:dyDescent="0.35">
      <c r="A627" s="160"/>
      <c r="B627" s="160"/>
      <c r="G627" s="161" t="s">
        <v>61</v>
      </c>
    </row>
    <row r="628" spans="1:7" x14ac:dyDescent="0.35">
      <c r="A628" s="160"/>
      <c r="B628" s="160"/>
      <c r="G628" s="161" t="s">
        <v>61</v>
      </c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cihf_a@googlegroups.com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disponibili\[cihf_serie_a_rose_e_disponibili.xlsx]Rose</v>
      </c>
      <c r="W20" s="74" t="str">
        <f ca="1">MID(V20,FIND("[",V20)+1,FIND("]",V20)-FIND("[",V20)-1)</f>
        <v>cihf_serie_a_rose_e_disponibili.xlsx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3-10-4-3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